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rive_R\LADYBIRD\My Documents\ECOSAFE\Tutkimus\"/>
    </mc:Choice>
  </mc:AlternateContent>
  <bookViews>
    <workbookView xWindow="0" yWindow="0" windowWidth="19200" windowHeight="7020" firstSheet="1" activeTab="5"/>
  </bookViews>
  <sheets>
    <sheet name="Savien kemiallinen koostumus" sheetId="1" r:id="rId1"/>
    <sheet name="Savien hiili- ja typpipitoisuus" sheetId="15" r:id="rId2"/>
    <sheet name="Savet vaihtuvat kationit ja KVK" sheetId="8" r:id="rId3"/>
    <sheet name="Savien ominaispinta-ala" sheetId="2" r:id="rId4"/>
    <sheet name="Savien pH ja EC" sheetId="17" r:id="rId5"/>
    <sheet name="Epäorgaaninen fosfori savet" sheetId="11" r:id="rId6"/>
    <sheet name="Purujen kemiallinen koostumus" sheetId="5" r:id="rId7"/>
    <sheet name="Purut hiili- ja typpipitoisuus" sheetId="16" r:id="rId8"/>
  </sheets>
  <definedNames>
    <definedName name="_xlnm.Print_Area" localSheetId="5">'Epäorgaaninen fosfori savet'!$A$1:$A$18</definedName>
    <definedName name="_xlnm.Print_Area" localSheetId="6">'Purujen kemiallinen koostumus'!#REF!</definedName>
    <definedName name="_xlnm.Print_Area" localSheetId="0">'Savien kemiallinen koostumus'!$A$2:$D$20</definedName>
    <definedName name="_xlnm.Print_Area" localSheetId="3">'Savien ominaispinta-ala'!$A$1:$H$10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5" i="11" l="1"/>
  <c r="Q6" i="11"/>
  <c r="Q7" i="11"/>
  <c r="Q8" i="11"/>
  <c r="Q9" i="11"/>
  <c r="Q10" i="11"/>
  <c r="Q11" i="11"/>
  <c r="Q12" i="11"/>
  <c r="Q13" i="11"/>
  <c r="Q14" i="11"/>
  <c r="Q15" i="11"/>
  <c r="Q16" i="11"/>
  <c r="Q17" i="11"/>
  <c r="Q18" i="11"/>
  <c r="Q4" i="11"/>
  <c r="O5" i="11"/>
  <c r="O6" i="11"/>
  <c r="O7" i="11"/>
  <c r="O8" i="11"/>
  <c r="O9" i="11"/>
  <c r="O10" i="11"/>
  <c r="O11" i="11"/>
  <c r="O12" i="11"/>
  <c r="O13" i="11"/>
  <c r="O14" i="11"/>
  <c r="O15" i="11"/>
  <c r="O16" i="11"/>
  <c r="O17" i="11"/>
  <c r="O18" i="11"/>
  <c r="O4" i="11"/>
  <c r="P11" i="8" l="1"/>
  <c r="P12" i="8"/>
  <c r="P13" i="8"/>
  <c r="P14" i="8"/>
  <c r="P15" i="8"/>
  <c r="P16" i="8"/>
  <c r="P17" i="8"/>
  <c r="P18" i="8"/>
  <c r="P19" i="8"/>
  <c r="N11" i="8"/>
  <c r="N12" i="8"/>
  <c r="N13" i="8"/>
  <c r="N14" i="8"/>
  <c r="N15" i="8"/>
  <c r="N16" i="8"/>
  <c r="N17" i="8"/>
  <c r="N18" i="8"/>
  <c r="N19" i="8"/>
  <c r="K11" i="8"/>
  <c r="K12" i="8"/>
  <c r="K13" i="8"/>
  <c r="K14" i="8"/>
  <c r="K15" i="8"/>
  <c r="K16" i="8"/>
  <c r="K17" i="8"/>
  <c r="K18" i="8"/>
  <c r="K19" i="8"/>
  <c r="H11" i="8"/>
  <c r="H12" i="8"/>
  <c r="H13" i="8"/>
  <c r="H14" i="8"/>
  <c r="H15" i="8"/>
  <c r="H16" i="8"/>
  <c r="H17" i="8"/>
  <c r="H18" i="8"/>
  <c r="H19" i="8"/>
  <c r="E11" i="8"/>
  <c r="E12" i="8"/>
  <c r="E13" i="8"/>
  <c r="E14" i="8"/>
  <c r="E15" i="8"/>
  <c r="E16" i="8"/>
  <c r="E17" i="8"/>
  <c r="E18" i="8"/>
  <c r="E19" i="8"/>
  <c r="Q11" i="8"/>
  <c r="Q12" i="8"/>
  <c r="Q13" i="8"/>
  <c r="Q14" i="8"/>
  <c r="Q15" i="8"/>
  <c r="Q16" i="8"/>
  <c r="Q17" i="8"/>
  <c r="Q18" i="8"/>
  <c r="Q19" i="8"/>
  <c r="K7" i="8" l="1"/>
  <c r="K5" i="8"/>
  <c r="E10" i="8"/>
  <c r="E5" i="8"/>
  <c r="Q6" i="8"/>
  <c r="N6" i="8" s="1"/>
  <c r="Q7" i="8"/>
  <c r="N7" i="8" s="1"/>
  <c r="Q8" i="8"/>
  <c r="K8" i="8" s="1"/>
  <c r="Q9" i="8"/>
  <c r="K9" i="8" s="1"/>
  <c r="Q10" i="8"/>
  <c r="N10" i="8" s="1"/>
  <c r="Q5" i="8"/>
  <c r="N5" i="8" s="1"/>
  <c r="P8" i="8" l="1"/>
  <c r="E7" i="8"/>
  <c r="P5" i="8"/>
  <c r="P7" i="8"/>
  <c r="P9" i="8"/>
  <c r="E6" i="8"/>
  <c r="P10" i="8"/>
  <c r="P6" i="8"/>
  <c r="H9" i="8"/>
  <c r="N9" i="8"/>
  <c r="H8" i="8"/>
  <c r="K10" i="8"/>
  <c r="K6" i="8"/>
  <c r="N8" i="8"/>
  <c r="E9" i="8"/>
  <c r="H5" i="8"/>
  <c r="H7" i="8"/>
  <c r="E8" i="8"/>
  <c r="H10" i="8"/>
  <c r="H6" i="8"/>
</calcChain>
</file>

<file path=xl/sharedStrings.xml><?xml version="1.0" encoding="utf-8"?>
<sst xmlns="http://schemas.openxmlformats.org/spreadsheetml/2006/main" count="396" uniqueCount="108">
  <si>
    <t>Nro</t>
  </si>
  <si>
    <t>Näyte</t>
  </si>
  <si>
    <t>Savi 101</t>
  </si>
  <si>
    <t>Savi 102</t>
  </si>
  <si>
    <t>Savi 103</t>
  </si>
  <si>
    <t>Savi 104</t>
  </si>
  <si>
    <t>Savi 105</t>
  </si>
  <si>
    <t>Savi 106</t>
  </si>
  <si>
    <t>Puu 201</t>
  </si>
  <si>
    <t>Puu 202</t>
  </si>
  <si>
    <t>Puu 203</t>
  </si>
  <si>
    <t>Puu 204</t>
  </si>
  <si>
    <t>Puu 205</t>
  </si>
  <si>
    <t>Puu 206</t>
  </si>
  <si>
    <t>Puu 207</t>
  </si>
  <si>
    <t>Verrokki 301</t>
  </si>
  <si>
    <t>cmol(+)/kg</t>
  </si>
  <si>
    <t>SD</t>
  </si>
  <si>
    <t>Ca</t>
  </si>
  <si>
    <t>Mg</t>
  </si>
  <si>
    <t>K</t>
  </si>
  <si>
    <t>Na</t>
  </si>
  <si>
    <t>B</t>
  </si>
  <si>
    <t>S</t>
  </si>
  <si>
    <t>Zn</t>
  </si>
  <si>
    <t>Ni</t>
  </si>
  <si>
    <t>P</t>
  </si>
  <si>
    <t>Si</t>
  </si>
  <si>
    <t>Al</t>
  </si>
  <si>
    <t>Fe</t>
  </si>
  <si>
    <t>Mn</t>
  </si>
  <si>
    <t>mg/kg</t>
  </si>
  <si>
    <t>% KVK:sta</t>
  </si>
  <si>
    <t>KVK tot</t>
  </si>
  <si>
    <t>Savinäytteiden potentiaalinen kationinvaihtokapasiteetti. Näytteet (5 g) uutettu 4 x 1 M CH3COONH4 -liuoksella (pH 7)</t>
  </si>
  <si>
    <r>
      <t>K</t>
    </r>
    <r>
      <rPr>
        <b/>
        <vertAlign val="superscript"/>
        <sz val="11"/>
        <color theme="1"/>
        <rFont val="Calibri"/>
        <family val="2"/>
        <scheme val="minor"/>
      </rPr>
      <t>+</t>
    </r>
    <r>
      <rPr>
        <b/>
        <sz val="11"/>
        <color theme="1"/>
        <rFont val="Calibri"/>
        <family val="2"/>
        <scheme val="minor"/>
      </rPr>
      <t xml:space="preserve"> </t>
    </r>
  </si>
  <si>
    <r>
      <t>Na</t>
    </r>
    <r>
      <rPr>
        <b/>
        <vertAlign val="superscript"/>
        <sz val="11"/>
        <color theme="1"/>
        <rFont val="Calibri"/>
        <family val="2"/>
        <scheme val="minor"/>
      </rPr>
      <t>+</t>
    </r>
  </si>
  <si>
    <r>
      <t>Ca</t>
    </r>
    <r>
      <rPr>
        <b/>
        <vertAlign val="superscript"/>
        <sz val="11"/>
        <color theme="1"/>
        <rFont val="Calibri"/>
        <family val="2"/>
        <scheme val="minor"/>
      </rPr>
      <t xml:space="preserve">2+ </t>
    </r>
  </si>
  <si>
    <r>
      <t>Mg</t>
    </r>
    <r>
      <rPr>
        <b/>
        <vertAlign val="superscript"/>
        <sz val="11"/>
        <color theme="1"/>
        <rFont val="Calibri"/>
        <family val="2"/>
        <scheme val="minor"/>
      </rPr>
      <t>2+</t>
    </r>
  </si>
  <si>
    <r>
      <t>H</t>
    </r>
    <r>
      <rPr>
        <b/>
        <vertAlign val="superscript"/>
        <sz val="11"/>
        <color theme="1"/>
        <rFont val="Calibri"/>
        <family val="2"/>
        <scheme val="minor"/>
      </rPr>
      <t>+</t>
    </r>
    <r>
      <rPr>
        <b/>
        <sz val="11"/>
        <color theme="1"/>
        <rFont val="Calibri"/>
        <family val="2"/>
        <scheme val="minor"/>
      </rPr>
      <t xml:space="preserve"> + Al</t>
    </r>
    <r>
      <rPr>
        <b/>
        <vertAlign val="superscript"/>
        <sz val="11"/>
        <color theme="1"/>
        <rFont val="Calibri"/>
        <family val="2"/>
        <scheme val="minor"/>
      </rPr>
      <t xml:space="preserve">3+ </t>
    </r>
  </si>
  <si>
    <t>Savien ominaispinta-alat</t>
  </si>
  <si>
    <t>pH</t>
  </si>
  <si>
    <t>EC (mS/cm)</t>
  </si>
  <si>
    <t>pH- ja EC-mittaus savista, 1:2,5 (V/V, H2O), tasapainotus yön yli</t>
  </si>
  <si>
    <t>Savi 107</t>
  </si>
  <si>
    <t>Savi 108</t>
  </si>
  <si>
    <t>Savi 109</t>
  </si>
  <si>
    <t>Savi 110</t>
  </si>
  <si>
    <t>Savi 111</t>
  </si>
  <si>
    <t>Savi 112</t>
  </si>
  <si>
    <t>Savi 113</t>
  </si>
  <si>
    <t>Savi 114</t>
  </si>
  <si>
    <t>Savi 115</t>
  </si>
  <si>
    <t>-</t>
  </si>
  <si>
    <t>40-60</t>
  </si>
  <si>
    <t>25-40</t>
  </si>
  <si>
    <t>&gt; 60</t>
  </si>
  <si>
    <t>C (%)</t>
  </si>
  <si>
    <t>C/N</t>
  </si>
  <si>
    <t>Org. aines (%)</t>
  </si>
  <si>
    <t>N (%)</t>
  </si>
  <si>
    <t>Purut</t>
  </si>
  <si>
    <t>Savet</t>
  </si>
  <si>
    <t>savespitoisuus %*</t>
  </si>
  <si>
    <t>*aistinvarainen arviointi kierityskokeella (ei tarkka)</t>
  </si>
  <si>
    <t>P mg/kg</t>
  </si>
  <si>
    <t>% fraktioista</t>
  </si>
  <si>
    <t>Helppoliukoinen P</t>
  </si>
  <si>
    <t>Al-oksidien sitoma P</t>
  </si>
  <si>
    <t>Fe-oksidien sitoma P</t>
  </si>
  <si>
    <t>P fraktiot yht. mg/kg</t>
  </si>
  <si>
    <t>Kokonaishiili- ja typpipitoisuus</t>
  </si>
  <si>
    <r>
      <t>m</t>
    </r>
    <r>
      <rPr>
        <b/>
        <vertAlign val="super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>/g</t>
    </r>
  </si>
  <si>
    <t>Helppoliukoinen P = helposti mikrobien saatavilla</t>
  </si>
  <si>
    <t>Al- ja Fe-oksidien sitoma P = potentiaalisesti mikrobien saatavilla</t>
  </si>
  <si>
    <t>Apatiittinen P = heikkoliuokoinen, kiviaineksen rakenneosana esiintyvä P</t>
  </si>
  <si>
    <t>Kationinvaihtokapasiteetti kertoo, kuinka suuri maan negatiivinen sähkövaraus on.</t>
  </si>
  <si>
    <t>Vaikuttaa maan kykyyn pidättää positiivisesti varatuneita ravinnekationeja (=mikrobien ruokaa)</t>
  </si>
  <si>
    <t>Ominaispinta-alan ja KVK:n välinen korrelaatio:</t>
  </si>
  <si>
    <t>Apatiittinen P (vaikealiukoinen)</t>
  </si>
  <si>
    <t>Tiileri savijauho</t>
  </si>
  <si>
    <t>Kultelan Tiiliputki</t>
  </si>
  <si>
    <t>Savitalli</t>
  </si>
  <si>
    <t>Hirvensalo</t>
  </si>
  <si>
    <t>Kurala</t>
  </si>
  <si>
    <t>Sipoo</t>
  </si>
  <si>
    <t>Viro</t>
  </si>
  <si>
    <t>Latvia</t>
  </si>
  <si>
    <t>Espoo</t>
  </si>
  <si>
    <t>Raikkonen</t>
  </si>
  <si>
    <t>Tiileri raakasavi</t>
  </si>
  <si>
    <t>Heinon Tiilitehdas</t>
  </si>
  <si>
    <t>Potilantiili</t>
  </si>
  <si>
    <t>Wienerberger</t>
  </si>
  <si>
    <t>Kirstinpuisto</t>
  </si>
  <si>
    <t>Savien kemiallinen koostumus</t>
  </si>
  <si>
    <t>Pölkky</t>
  </si>
  <si>
    <t>Savettu Pölkky</t>
  </si>
  <si>
    <t>Mänty</t>
  </si>
  <si>
    <t>Kuusi</t>
  </si>
  <si>
    <t>Haapa</t>
  </si>
  <si>
    <t>Siperianlehtikuusi</t>
  </si>
  <si>
    <t>Ehta</t>
  </si>
  <si>
    <t>Hamppukuivike</t>
  </si>
  <si>
    <t>Purujen kemiallinen koostumus</t>
  </si>
  <si>
    <t>P totaali</t>
  </si>
  <si>
    <t>Epäorgaanisen fosforin b(P) fraktiot savissa 101-115</t>
  </si>
  <si>
    <t>Saanto (sum fraktiot/P totaali)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</si>
</sst>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000"/>
    <numFmt numFmtId="165" formatCode="0.000"/>
    <numFmt numFmtId="166" formatCode="0.0"/>
    <numFmt numFmtId="167" formatCode="0.0\ %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7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/>
    <xf numFmtId="0" fontId="0" fillId="2" borderId="4" xfId="0" applyFill="1" applyBorder="1" applyAlignment="1">
      <alignment horizontal="center"/>
    </xf>
    <xf numFmtId="165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/>
    </xf>
    <xf numFmtId="0" fontId="1" fillId="0" borderId="0" xfId="0" applyFont="1"/>
    <xf numFmtId="2" fontId="1" fillId="0" borderId="0" xfId="0" applyNumberFormat="1" applyFont="1" applyAlignment="1">
      <alignment horizontal="center"/>
    </xf>
    <xf numFmtId="0" fontId="1" fillId="2" borderId="4" xfId="0" applyFont="1" applyFill="1" applyBorder="1" applyAlignment="1">
      <alignment horizontal="left"/>
    </xf>
    <xf numFmtId="165" fontId="0" fillId="0" borderId="0" xfId="0" applyNumberFormat="1" applyFill="1" applyBorder="1" applyAlignment="1">
      <alignment horizontal="center"/>
    </xf>
    <xf numFmtId="164" fontId="2" fillId="0" borderId="0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0" fillId="0" borderId="0" xfId="0" applyFill="1" applyBorder="1" applyAlignment="1"/>
    <xf numFmtId="0" fontId="0" fillId="0" borderId="0" xfId="0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Border="1" applyAlignment="1"/>
    <xf numFmtId="2" fontId="0" fillId="0" borderId="0" xfId="0" applyNumberFormat="1" applyFill="1" applyBorder="1" applyAlignment="1">
      <alignment horizontal="center"/>
    </xf>
    <xf numFmtId="2" fontId="1" fillId="0" borderId="0" xfId="0" applyNumberFormat="1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5" fontId="1" fillId="0" borderId="0" xfId="0" applyNumberFormat="1" applyFont="1" applyFill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" fillId="0" borderId="10" xfId="0" applyFont="1" applyFill="1" applyBorder="1" applyAlignment="1">
      <alignment horizontal="center"/>
    </xf>
    <xf numFmtId="166" fontId="0" fillId="0" borderId="11" xfId="0" applyNumberFormat="1" applyFill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166" fontId="0" fillId="0" borderId="11" xfId="0" applyNumberFormat="1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166" fontId="0" fillId="2" borderId="11" xfId="0" applyNumberFormat="1" applyFont="1" applyFill="1" applyBorder="1" applyAlignment="1">
      <alignment horizontal="center"/>
    </xf>
    <xf numFmtId="166" fontId="0" fillId="2" borderId="11" xfId="0" applyNumberFormat="1" applyFill="1" applyBorder="1" applyAlignment="1">
      <alignment horizontal="center"/>
    </xf>
    <xf numFmtId="0" fontId="0" fillId="0" borderId="0" xfId="0" applyBorder="1" applyAlignment="1">
      <alignment horizontal="left"/>
    </xf>
    <xf numFmtId="0" fontId="1" fillId="0" borderId="0" xfId="0" applyFont="1" applyAlignment="1">
      <alignment horizontal="left"/>
    </xf>
    <xf numFmtId="166" fontId="0" fillId="0" borderId="0" xfId="0" applyNumberFormat="1" applyAlignment="1">
      <alignment horizontal="center"/>
    </xf>
    <xf numFmtId="9" fontId="0" fillId="0" borderId="0" xfId="1" applyFont="1" applyAlignment="1">
      <alignment horizontal="center"/>
    </xf>
    <xf numFmtId="167" fontId="0" fillId="0" borderId="0" xfId="1" applyNumberFormat="1" applyFont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6" fontId="0" fillId="3" borderId="0" xfId="0" applyNumberFormat="1" applyFill="1" applyAlignment="1">
      <alignment horizontal="center"/>
    </xf>
    <xf numFmtId="167" fontId="0" fillId="3" borderId="0" xfId="1" applyNumberFormat="1" applyFont="1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2" fontId="1" fillId="4" borderId="0" xfId="0" applyNumberFormat="1" applyFont="1" applyFill="1" applyAlignment="1">
      <alignment horizontal="center"/>
    </xf>
    <xf numFmtId="0" fontId="1" fillId="4" borderId="0" xfId="0" applyFont="1" applyFill="1" applyAlignment="1">
      <alignment horizontal="center"/>
    </xf>
    <xf numFmtId="0" fontId="1" fillId="4" borderId="1" xfId="0" applyFont="1" applyFill="1" applyBorder="1" applyAlignment="1">
      <alignment horizontal="center"/>
    </xf>
    <xf numFmtId="1" fontId="0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2" xfId="0" applyBorder="1"/>
    <xf numFmtId="0" fontId="1" fillId="2" borderId="1" xfId="0" applyFont="1" applyFill="1" applyBorder="1" applyAlignment="1">
      <alignment horizontal="center"/>
    </xf>
    <xf numFmtId="1" fontId="0" fillId="0" borderId="15" xfId="0" applyNumberFormat="1" applyFont="1" applyBorder="1" applyAlignment="1">
      <alignment horizontal="center"/>
    </xf>
    <xf numFmtId="1" fontId="0" fillId="0" borderId="14" xfId="0" applyNumberFormat="1" applyFont="1" applyBorder="1" applyAlignment="1">
      <alignment horizontal="center"/>
    </xf>
    <xf numFmtId="1" fontId="0" fillId="2" borderId="14" xfId="0" applyNumberFormat="1" applyFont="1" applyFill="1" applyBorder="1" applyAlignment="1">
      <alignment horizontal="center"/>
    </xf>
    <xf numFmtId="1" fontId="0" fillId="2" borderId="11" xfId="0" applyNumberFormat="1" applyFont="1" applyFill="1" applyBorder="1" applyAlignment="1">
      <alignment horizontal="center"/>
    </xf>
    <xf numFmtId="1" fontId="0" fillId="0" borderId="14" xfId="0" applyNumberFormat="1" applyFont="1" applyFill="1" applyBorder="1" applyAlignment="1">
      <alignment horizontal="center"/>
    </xf>
    <xf numFmtId="1" fontId="0" fillId="0" borderId="11" xfId="0" applyNumberFormat="1" applyFont="1" applyFill="1" applyBorder="1" applyAlignment="1">
      <alignment horizontal="center"/>
    </xf>
    <xf numFmtId="1" fontId="0" fillId="2" borderId="0" xfId="0" applyNumberFormat="1" applyFont="1" applyFill="1" applyAlignment="1">
      <alignment horizontal="center"/>
    </xf>
    <xf numFmtId="1" fontId="0" fillId="0" borderId="11" xfId="0" applyNumberFormat="1" applyFont="1" applyBorder="1" applyAlignment="1">
      <alignment horizontal="center"/>
    </xf>
    <xf numFmtId="165" fontId="2" fillId="0" borderId="0" xfId="0" applyNumberFormat="1" applyFont="1" applyFill="1" applyBorder="1" applyAlignment="1">
      <alignment horizontal="center"/>
    </xf>
    <xf numFmtId="2" fontId="2" fillId="0" borderId="0" xfId="0" applyNumberFormat="1" applyFont="1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166" fontId="2" fillId="0" borderId="0" xfId="0" applyNumberFormat="1" applyFont="1" applyFill="1" applyBorder="1" applyAlignment="1">
      <alignment horizontal="center"/>
    </xf>
    <xf numFmtId="166" fontId="0" fillId="0" borderId="0" xfId="0" applyNumberFormat="1" applyFill="1" applyBorder="1"/>
    <xf numFmtId="166" fontId="0" fillId="0" borderId="0" xfId="0" applyNumberFormat="1" applyFont="1" applyFill="1" applyBorder="1" applyAlignment="1">
      <alignment horizontal="center"/>
    </xf>
    <xf numFmtId="0" fontId="2" fillId="0" borderId="0" xfId="0" applyFont="1" applyFill="1" applyBorder="1"/>
    <xf numFmtId="2" fontId="3" fillId="0" borderId="0" xfId="0" applyNumberFormat="1" applyFont="1" applyFill="1" applyBorder="1" applyAlignment="1">
      <alignment horizontal="center"/>
    </xf>
    <xf numFmtId="166" fontId="2" fillId="0" borderId="14" xfId="0" applyNumberFormat="1" applyFont="1" applyFill="1" applyBorder="1" applyAlignment="1">
      <alignment horizontal="center"/>
    </xf>
    <xf numFmtId="166" fontId="2" fillId="0" borderId="11" xfId="0" applyNumberFormat="1" applyFont="1" applyFill="1" applyBorder="1" applyAlignment="1">
      <alignment horizontal="center"/>
    </xf>
    <xf numFmtId="166" fontId="2" fillId="2" borderId="14" xfId="0" applyNumberFormat="1" applyFont="1" applyFill="1" applyBorder="1" applyAlignment="1">
      <alignment horizontal="center"/>
    </xf>
    <xf numFmtId="166" fontId="2" fillId="2" borderId="11" xfId="0" applyNumberFormat="1" applyFont="1" applyFill="1" applyBorder="1" applyAlignment="1">
      <alignment horizontal="center"/>
    </xf>
    <xf numFmtId="165" fontId="3" fillId="0" borderId="0" xfId="0" applyNumberFormat="1" applyFon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6" fontId="0" fillId="2" borderId="0" xfId="0" applyNumberFormat="1" applyFont="1" applyFill="1" applyBorder="1" applyAlignment="1">
      <alignment horizontal="center"/>
    </xf>
    <xf numFmtId="166" fontId="2" fillId="2" borderId="0" xfId="0" applyNumberFormat="1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0" fillId="0" borderId="0" xfId="0" applyFill="1"/>
    <xf numFmtId="0" fontId="0" fillId="0" borderId="1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/>
    <xf numFmtId="0" fontId="1" fillId="0" borderId="0" xfId="0" applyFont="1" applyFill="1"/>
    <xf numFmtId="0" fontId="1" fillId="0" borderId="1" xfId="0" applyFont="1" applyFill="1" applyBorder="1" applyAlignment="1">
      <alignment horizontal="center"/>
    </xf>
    <xf numFmtId="2" fontId="0" fillId="0" borderId="0" xfId="0" applyNumberFormat="1"/>
    <xf numFmtId="0" fontId="0" fillId="0" borderId="0" xfId="0" applyFont="1" applyAlignment="1">
      <alignment horizontal="left"/>
    </xf>
    <xf numFmtId="1" fontId="2" fillId="0" borderId="2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" fontId="1" fillId="0" borderId="2" xfId="0" applyNumberFormat="1" applyFont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1" fontId="2" fillId="0" borderId="2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/>
    <xf numFmtId="0" fontId="1" fillId="2" borderId="5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2" fontId="1" fillId="2" borderId="14" xfId="0" applyNumberFormat="1" applyFont="1" applyFill="1" applyBorder="1" applyAlignment="1">
      <alignment horizontal="center"/>
    </xf>
    <xf numFmtId="2" fontId="1" fillId="2" borderId="18" xfId="0" applyNumberFormat="1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2" fontId="1" fillId="0" borderId="14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4" xfId="0" applyFill="1" applyBorder="1"/>
    <xf numFmtId="0" fontId="1" fillId="0" borderId="14" xfId="0" applyFont="1" applyFill="1" applyBorder="1"/>
    <xf numFmtId="0" fontId="1" fillId="0" borderId="5" xfId="0" applyFont="1" applyFill="1" applyBorder="1" applyAlignment="1">
      <alignment horizontal="center"/>
    </xf>
    <xf numFmtId="0" fontId="1" fillId="0" borderId="20" xfId="0" applyFont="1" applyFill="1" applyBorder="1" applyAlignment="1">
      <alignment horizontal="center"/>
    </xf>
    <xf numFmtId="0" fontId="1" fillId="0" borderId="21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0" fontId="1" fillId="0" borderId="8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16" xfId="0" applyFont="1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1" fillId="0" borderId="4" xfId="0" applyFont="1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8" xfId="0" applyBorder="1" applyAlignment="1">
      <alignment horizontal="center"/>
    </xf>
    <xf numFmtId="165" fontId="1" fillId="0" borderId="14" xfId="0" applyNumberFormat="1" applyFont="1" applyBorder="1" applyAlignment="1">
      <alignment horizontal="center"/>
    </xf>
    <xf numFmtId="165" fontId="1" fillId="0" borderId="11" xfId="0" applyNumberFormat="1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1" fillId="0" borderId="1" xfId="0" applyFont="1" applyFill="1" applyBorder="1" applyAlignment="1">
      <alignment horizontal="left"/>
    </xf>
    <xf numFmtId="0" fontId="1" fillId="0" borderId="4" xfId="0" applyFont="1" applyFill="1" applyBorder="1" applyAlignment="1">
      <alignment horizontal="center"/>
    </xf>
    <xf numFmtId="0" fontId="1" fillId="0" borderId="12" xfId="0" applyFont="1" applyFill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3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2" borderId="17" xfId="0" applyFill="1" applyBorder="1" applyAlignment="1">
      <alignment horizontal="center"/>
    </xf>
    <xf numFmtId="2" fontId="1" fillId="0" borderId="0" xfId="0" applyNumberFormat="1" applyFont="1" applyBorder="1" applyAlignment="1">
      <alignment horizontal="center"/>
    </xf>
    <xf numFmtId="2" fontId="1" fillId="0" borderId="23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2" borderId="15" xfId="0" applyNumberFormat="1" applyFont="1" applyFill="1" applyBorder="1" applyAlignment="1">
      <alignment horizontal="center"/>
    </xf>
    <xf numFmtId="9" fontId="0" fillId="0" borderId="22" xfId="1" applyFont="1" applyBorder="1" applyAlignment="1">
      <alignment horizontal="center"/>
    </xf>
    <xf numFmtId="9" fontId="0" fillId="0" borderId="11" xfId="1" applyFont="1" applyBorder="1" applyAlignment="1">
      <alignment horizontal="center"/>
    </xf>
    <xf numFmtId="9" fontId="0" fillId="0" borderId="19" xfId="1" applyFont="1" applyBorder="1" applyAlignment="1">
      <alignment horizontal="center"/>
    </xf>
    <xf numFmtId="166" fontId="1" fillId="0" borderId="14" xfId="0" applyNumberFormat="1" applyFont="1" applyBorder="1" applyAlignment="1">
      <alignment horizontal="center"/>
    </xf>
    <xf numFmtId="166" fontId="1" fillId="0" borderId="18" xfId="0" applyNumberFormat="1" applyFont="1" applyBorder="1" applyAlignment="1">
      <alignment horizontal="center"/>
    </xf>
    <xf numFmtId="2" fontId="1" fillId="2" borderId="23" xfId="0" applyNumberFormat="1" applyFont="1" applyFill="1" applyBorder="1" applyAlignment="1">
      <alignment horizontal="center"/>
    </xf>
    <xf numFmtId="2" fontId="1" fillId="2" borderId="0" xfId="0" applyNumberFormat="1" applyFont="1" applyFill="1" applyBorder="1" applyAlignment="1">
      <alignment horizontal="center"/>
    </xf>
    <xf numFmtId="2" fontId="1" fillId="2" borderId="17" xfId="0" applyNumberFormat="1" applyFont="1" applyFill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9" fontId="0" fillId="2" borderId="0" xfId="1" applyFont="1" applyFill="1" applyBorder="1" applyAlignment="1">
      <alignment horizontal="center"/>
    </xf>
    <xf numFmtId="9" fontId="0" fillId="2" borderId="23" xfId="1" applyFont="1" applyFill="1" applyBorder="1" applyAlignment="1">
      <alignment horizontal="center"/>
    </xf>
    <xf numFmtId="9" fontId="0" fillId="2" borderId="17" xfId="1" applyFont="1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9" fontId="0" fillId="0" borderId="0" xfId="1" applyFont="1" applyBorder="1" applyAlignment="1">
      <alignment horizontal="center"/>
    </xf>
    <xf numFmtId="9" fontId="0" fillId="0" borderId="23" xfId="1" applyFont="1" applyBorder="1" applyAlignment="1">
      <alignment horizontal="center"/>
    </xf>
    <xf numFmtId="166" fontId="0" fillId="0" borderId="0" xfId="0" applyNumberFormat="1" applyBorder="1" applyAlignment="1">
      <alignment horizontal="center"/>
    </xf>
    <xf numFmtId="166" fontId="0" fillId="0" borderId="17" xfId="0" applyNumberFormat="1" applyBorder="1" applyAlignment="1">
      <alignment horizontal="center"/>
    </xf>
    <xf numFmtId="166" fontId="0" fillId="0" borderId="23" xfId="0" applyNumberFormat="1" applyBorder="1" applyAlignment="1">
      <alignment horizontal="center"/>
    </xf>
    <xf numFmtId="166" fontId="1" fillId="0" borderId="15" xfId="0" applyNumberFormat="1" applyFont="1" applyBorder="1" applyAlignment="1">
      <alignment horizontal="center"/>
    </xf>
    <xf numFmtId="165" fontId="0" fillId="0" borderId="0" xfId="0" applyNumberFormat="1" applyFont="1" applyBorder="1" applyAlignment="1">
      <alignment horizontal="center"/>
    </xf>
    <xf numFmtId="165" fontId="0" fillId="0" borderId="17" xfId="0" applyNumberFormat="1" applyFont="1" applyBorder="1" applyAlignment="1">
      <alignment horizontal="center"/>
    </xf>
    <xf numFmtId="9" fontId="0" fillId="0" borderId="17" xfId="1" applyFont="1" applyBorder="1" applyAlignment="1">
      <alignment horizontal="center"/>
    </xf>
    <xf numFmtId="9" fontId="1" fillId="0" borderId="0" xfId="1" applyFont="1" applyBorder="1" applyAlignment="1">
      <alignment horizontal="center"/>
    </xf>
    <xf numFmtId="9" fontId="1" fillId="0" borderId="17" xfId="1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fi-FI"/>
              <a:t>KVK</a:t>
            </a:r>
            <a:r>
              <a:rPr lang="fi-FI" baseline="0"/>
              <a:t> </a:t>
            </a:r>
            <a:r>
              <a:rPr lang="fi-FI"/>
              <a:t>vs. ominaispinta-ala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i-FI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'Savien ominaispinta-ala'!$D$5:$D$19</c:f>
              <c:numCache>
                <c:formatCode>0</c:formatCode>
                <c:ptCount val="15"/>
                <c:pt idx="0">
                  <c:v>86.050902796900189</c:v>
                </c:pt>
                <c:pt idx="1">
                  <c:v>59.447983014861975</c:v>
                </c:pt>
                <c:pt idx="2">
                  <c:v>33.975964432018941</c:v>
                </c:pt>
                <c:pt idx="3">
                  <c:v>78.489943195706829</c:v>
                </c:pt>
                <c:pt idx="4">
                  <c:v>87.771213048319296</c:v>
                </c:pt>
                <c:pt idx="5">
                  <c:v>71.10872727568244</c:v>
                </c:pt>
                <c:pt idx="6">
                  <c:v>29.224384826699396</c:v>
                </c:pt>
                <c:pt idx="7">
                  <c:v>36.814978436941203</c:v>
                </c:pt>
                <c:pt idx="8">
                  <c:v>55.758232304726697</c:v>
                </c:pt>
                <c:pt idx="9">
                  <c:v>47.691395790893665</c:v>
                </c:pt>
                <c:pt idx="10">
                  <c:v>78.025552253712334</c:v>
                </c:pt>
                <c:pt idx="11">
                  <c:v>47.087313332436423</c:v>
                </c:pt>
                <c:pt idx="12">
                  <c:v>44.725462333493496</c:v>
                </c:pt>
                <c:pt idx="13">
                  <c:v>59.595668927329044</c:v>
                </c:pt>
                <c:pt idx="14">
                  <c:v>84.570887317749751</c:v>
                </c:pt>
              </c:numCache>
            </c:numRef>
          </c:xVal>
          <c:yVal>
            <c:numRef>
              <c:f>'Savet vaihtuvat kationit ja KVK'!$Q$5:$Q$19</c:f>
              <c:numCache>
                <c:formatCode>0.00</c:formatCode>
                <c:ptCount val="15"/>
                <c:pt idx="0">
                  <c:v>27.177450166620311</c:v>
                </c:pt>
                <c:pt idx="1">
                  <c:v>20.651880136532423</c:v>
                </c:pt>
                <c:pt idx="2">
                  <c:v>10.503047561528437</c:v>
                </c:pt>
                <c:pt idx="3">
                  <c:v>26.924252712718417</c:v>
                </c:pt>
                <c:pt idx="4">
                  <c:v>25.309285889860881</c:v>
                </c:pt>
                <c:pt idx="5">
                  <c:v>24.168999653346415</c:v>
                </c:pt>
                <c:pt idx="6">
                  <c:v>11.940763701265753</c:v>
                </c:pt>
                <c:pt idx="7">
                  <c:v>10.276170196887705</c:v>
                </c:pt>
                <c:pt idx="8">
                  <c:v>14.411547082832477</c:v>
                </c:pt>
                <c:pt idx="9">
                  <c:v>15.0143909324417</c:v>
                </c:pt>
                <c:pt idx="10">
                  <c:v>22.524508650842009</c:v>
                </c:pt>
                <c:pt idx="11">
                  <c:v>12.801819054080887</c:v>
                </c:pt>
                <c:pt idx="12">
                  <c:v>10.482168873654826</c:v>
                </c:pt>
                <c:pt idx="13">
                  <c:v>14.286237857001705</c:v>
                </c:pt>
                <c:pt idx="14">
                  <c:v>19.798824868606562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CB4-48A4-8D5B-AFEB5C56FA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4729760"/>
        <c:axId val="464719920"/>
      </c:scatterChart>
      <c:valAx>
        <c:axId val="46472976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Ominaispinta-ala</a:t>
                </a:r>
                <a:r>
                  <a:rPr lang="fi-FI" baseline="0"/>
                  <a:t> m2/g</a:t>
                </a:r>
                <a:endParaRPr lang="fi-FI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464719920"/>
        <c:crosses val="autoZero"/>
        <c:crossBetween val="midCat"/>
      </c:valAx>
      <c:valAx>
        <c:axId val="4647199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fi-FI"/>
                  <a:t>KVK mol(+)/kg</a:t>
                </a:r>
              </a:p>
            </c:rich>
          </c:tx>
          <c:layout>
            <c:manualLayout>
              <c:xMode val="edge"/>
              <c:yMode val="edge"/>
              <c:x val="2.2222222222222223E-2"/>
              <c:y val="0.320177529892096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fi-FI"/>
            </a:p>
          </c:txPr>
        </c:title>
        <c:numFmt formatCode="0.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i-FI"/>
          </a:p>
        </c:txPr>
        <c:crossAx val="46472976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i-FI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19050</xdr:colOff>
      <xdr:row>1</xdr:row>
      <xdr:rowOff>180975</xdr:rowOff>
    </xdr:from>
    <xdr:to>
      <xdr:col>13</xdr:col>
      <xdr:colOff>219075</xdr:colOff>
      <xdr:row>16</xdr:row>
      <xdr:rowOff>19050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40"/>
  <sheetViews>
    <sheetView zoomScaleNormal="100" workbookViewId="0">
      <selection activeCell="B5" sqref="B5:B19"/>
    </sheetView>
  </sheetViews>
  <sheetFormatPr defaultColWidth="9.140625" defaultRowHeight="15" x14ac:dyDescent="0.25"/>
  <cols>
    <col min="1" max="1" width="10.42578125" style="31" customWidth="1"/>
    <col min="2" max="2" width="17.7109375" style="8" customWidth="1"/>
    <col min="3" max="3" width="10.85546875" style="8" customWidth="1"/>
    <col min="4" max="4" width="10.5703125" style="8" customWidth="1"/>
    <col min="5" max="5" width="12.85546875" style="8" customWidth="1"/>
    <col min="6" max="6" width="11.28515625" style="8" customWidth="1"/>
    <col min="7" max="7" width="11.85546875" style="8" customWidth="1"/>
    <col min="8" max="8" width="9.5703125" style="20" bestFit="1" customWidth="1"/>
    <col min="9" max="9" width="12.7109375" style="20" customWidth="1"/>
    <col min="10" max="10" width="12.85546875" style="20" customWidth="1"/>
    <col min="11" max="11" width="14.5703125" style="20" customWidth="1"/>
    <col min="12" max="12" width="10.140625" style="20" customWidth="1"/>
    <col min="13" max="13" width="9" style="8" customWidth="1"/>
    <col min="14" max="14" width="9.140625" style="8"/>
    <col min="15" max="15" width="10.140625" style="8" customWidth="1"/>
    <col min="16" max="16" width="10.42578125" style="20" customWidth="1"/>
    <col min="17" max="17" width="9.7109375" style="20" customWidth="1"/>
    <col min="18" max="20" width="9.140625" style="20"/>
    <col min="21" max="21" width="9.7109375" style="20" customWidth="1"/>
    <col min="22" max="22" width="10.28515625" style="20" customWidth="1"/>
    <col min="23" max="23" width="10.85546875" style="20" customWidth="1"/>
    <col min="24" max="24" width="8.5703125" style="20" customWidth="1"/>
    <col min="25" max="25" width="11.140625" style="20" customWidth="1"/>
    <col min="26" max="26" width="11.7109375" style="20" customWidth="1"/>
    <col min="27" max="27" width="12.28515625" style="20" customWidth="1"/>
    <col min="28" max="28" width="9.85546875" style="20" customWidth="1"/>
    <col min="29" max="29" width="19.5703125" style="20" customWidth="1"/>
    <col min="30" max="30" width="13.5703125" style="8" customWidth="1"/>
    <col min="31" max="31" width="10.5703125" style="20" customWidth="1"/>
    <col min="32" max="34" width="9.5703125" style="20" bestFit="1" customWidth="1"/>
    <col min="35" max="35" width="9.5703125" style="8" customWidth="1"/>
    <col min="36" max="36" width="10" style="8" customWidth="1"/>
    <col min="37" max="37" width="11.7109375" style="20" customWidth="1"/>
    <col min="38" max="38" width="8.42578125" style="8" customWidth="1"/>
    <col min="39" max="39" width="7.85546875" style="8" customWidth="1"/>
    <col min="40" max="40" width="9.140625" style="8"/>
    <col min="41" max="41" width="10.42578125" style="8" customWidth="1"/>
    <col min="42" max="42" width="11.28515625" style="20" customWidth="1"/>
    <col min="43" max="45" width="9.140625" style="20"/>
    <col min="46" max="46" width="9.140625" style="8"/>
    <col min="47" max="47" width="10.140625" style="20" customWidth="1"/>
    <col min="48" max="48" width="9.5703125" style="20" bestFit="1" customWidth="1"/>
    <col min="49" max="51" width="9.28515625" style="20" bestFit="1" customWidth="1"/>
    <col min="52" max="52" width="10.5703125" style="20" customWidth="1"/>
    <col min="53" max="54" width="9.140625" style="20"/>
    <col min="55" max="55" width="9.28515625" style="20" bestFit="1" customWidth="1"/>
    <col min="56" max="56" width="15.140625" style="20" customWidth="1"/>
    <col min="57" max="57" width="11.140625" style="20" customWidth="1"/>
    <col min="58" max="58" width="9.5703125" style="20" bestFit="1" customWidth="1"/>
    <col min="59" max="59" width="9.28515625" style="20" bestFit="1" customWidth="1"/>
    <col min="60" max="60" width="9.140625" style="8"/>
    <col min="61" max="61" width="10.7109375" style="20" customWidth="1"/>
    <col min="62" max="62" width="10.42578125" style="20" customWidth="1"/>
    <col min="63" max="65" width="9.140625" style="20"/>
    <col min="66" max="67" width="10.85546875" style="20" customWidth="1"/>
    <col min="68" max="16384" width="9.140625" style="20"/>
  </cols>
  <sheetData>
    <row r="1" spans="1:69" x14ac:dyDescent="0.25">
      <c r="A1" s="31" t="s">
        <v>95</v>
      </c>
      <c r="B1" s="31"/>
    </row>
    <row r="2" spans="1:69" s="19" customFormat="1" x14ac:dyDescent="0.25">
      <c r="A2" s="31"/>
    </row>
    <row r="3" spans="1:69" s="21" customFormat="1" x14ac:dyDescent="0.25">
      <c r="A3" s="122"/>
      <c r="B3" s="118"/>
      <c r="C3" s="138" t="s">
        <v>18</v>
      </c>
      <c r="D3" s="135"/>
      <c r="E3" s="136" t="s">
        <v>19</v>
      </c>
      <c r="F3" s="137"/>
      <c r="G3" s="134" t="s">
        <v>20</v>
      </c>
      <c r="H3" s="135"/>
      <c r="I3" s="136" t="s">
        <v>21</v>
      </c>
      <c r="J3" s="137"/>
      <c r="K3" s="134" t="s">
        <v>22</v>
      </c>
      <c r="L3" s="135"/>
      <c r="M3" s="136" t="s">
        <v>23</v>
      </c>
      <c r="N3" s="137"/>
      <c r="O3" s="134" t="s">
        <v>24</v>
      </c>
      <c r="P3" s="135"/>
      <c r="Q3" s="136" t="s">
        <v>25</v>
      </c>
      <c r="R3" s="137"/>
      <c r="S3" s="134" t="s">
        <v>26</v>
      </c>
      <c r="T3" s="135"/>
      <c r="U3" s="136" t="s">
        <v>27</v>
      </c>
      <c r="V3" s="137"/>
      <c r="W3" s="134" t="s">
        <v>28</v>
      </c>
      <c r="X3" s="135"/>
      <c r="Y3" s="136" t="s">
        <v>29</v>
      </c>
      <c r="Z3" s="137"/>
      <c r="AA3" s="134" t="s">
        <v>30</v>
      </c>
      <c r="AB3" s="135"/>
      <c r="AD3" s="22"/>
      <c r="AI3" s="22"/>
      <c r="AJ3" s="22"/>
      <c r="AL3" s="22"/>
      <c r="AM3" s="22"/>
      <c r="AN3" s="22"/>
      <c r="AO3" s="22"/>
      <c r="AT3" s="22"/>
      <c r="BH3" s="22"/>
    </row>
    <row r="4" spans="1:69" s="21" customFormat="1" ht="15.75" thickBot="1" x14ac:dyDescent="0.3">
      <c r="A4" s="121" t="s">
        <v>0</v>
      </c>
      <c r="B4" s="119" t="s">
        <v>1</v>
      </c>
      <c r="C4" s="33" t="s">
        <v>31</v>
      </c>
      <c r="D4" s="34" t="s">
        <v>17</v>
      </c>
      <c r="E4" s="38" t="s">
        <v>31</v>
      </c>
      <c r="F4" s="39" t="s">
        <v>17</v>
      </c>
      <c r="G4" s="36" t="s">
        <v>31</v>
      </c>
      <c r="H4" s="34" t="s">
        <v>17</v>
      </c>
      <c r="I4" s="38" t="s">
        <v>31</v>
      </c>
      <c r="J4" s="39" t="s">
        <v>17</v>
      </c>
      <c r="K4" s="36" t="s">
        <v>31</v>
      </c>
      <c r="L4" s="34" t="s">
        <v>17</v>
      </c>
      <c r="M4" s="38" t="s">
        <v>31</v>
      </c>
      <c r="N4" s="39" t="s">
        <v>17</v>
      </c>
      <c r="O4" s="36" t="s">
        <v>31</v>
      </c>
      <c r="P4" s="34" t="s">
        <v>17</v>
      </c>
      <c r="Q4" s="38" t="s">
        <v>31</v>
      </c>
      <c r="R4" s="39" t="s">
        <v>17</v>
      </c>
      <c r="S4" s="36" t="s">
        <v>31</v>
      </c>
      <c r="T4" s="34" t="s">
        <v>17</v>
      </c>
      <c r="U4" s="38" t="s">
        <v>31</v>
      </c>
      <c r="V4" s="39" t="s">
        <v>17</v>
      </c>
      <c r="W4" s="36" t="s">
        <v>31</v>
      </c>
      <c r="X4" s="34" t="s">
        <v>17</v>
      </c>
      <c r="Y4" s="38" t="s">
        <v>31</v>
      </c>
      <c r="Z4" s="39" t="s">
        <v>17</v>
      </c>
      <c r="AA4" s="36" t="s">
        <v>31</v>
      </c>
      <c r="AB4" s="34" t="s">
        <v>17</v>
      </c>
      <c r="AC4" s="22"/>
      <c r="AD4" s="22"/>
      <c r="AE4" s="22"/>
      <c r="AF4" s="22"/>
      <c r="AG4" s="22"/>
      <c r="AH4" s="22"/>
      <c r="AI4" s="22"/>
      <c r="AJ4" s="22"/>
      <c r="AK4" s="22"/>
      <c r="AL4" s="23"/>
      <c r="AM4" s="23"/>
      <c r="AN4" s="24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F4" s="22"/>
      <c r="BG4" s="22"/>
      <c r="BH4" s="22"/>
      <c r="BI4" s="22"/>
      <c r="BK4" s="22"/>
      <c r="BL4" s="22"/>
      <c r="BM4" s="25"/>
      <c r="BN4" s="25"/>
      <c r="BO4" s="25"/>
      <c r="BP4" s="22"/>
      <c r="BQ4" s="22"/>
    </row>
    <row r="5" spans="1:69" s="73" customFormat="1" ht="15.75" thickTop="1" x14ac:dyDescent="0.25">
      <c r="A5" s="123" t="s">
        <v>2</v>
      </c>
      <c r="B5" s="124" t="s">
        <v>80</v>
      </c>
      <c r="C5" s="70">
        <v>5031.7440413619315</v>
      </c>
      <c r="D5" s="76">
        <v>185.06211805881662</v>
      </c>
      <c r="E5" s="77">
        <v>12050.400410253766</v>
      </c>
      <c r="F5" s="78">
        <v>380.99764025845616</v>
      </c>
      <c r="G5" s="75">
        <v>6798.4788454692871</v>
      </c>
      <c r="H5" s="76">
        <v>340.93898686513194</v>
      </c>
      <c r="I5" s="77">
        <v>541.23336324932461</v>
      </c>
      <c r="J5" s="78">
        <v>92.087341955999634</v>
      </c>
      <c r="K5" s="75">
        <v>164.10779111912231</v>
      </c>
      <c r="L5" s="76">
        <v>5.2217898944620877</v>
      </c>
      <c r="M5" s="77">
        <v>179.45116218193758</v>
      </c>
      <c r="N5" s="78">
        <v>20.697137748585284</v>
      </c>
      <c r="O5" s="75">
        <v>126.85534158151677</v>
      </c>
      <c r="P5" s="76">
        <v>6.0685120517159046</v>
      </c>
      <c r="Q5" s="77">
        <v>40.588727497261097</v>
      </c>
      <c r="R5" s="78">
        <v>1.9608577450379936</v>
      </c>
      <c r="S5" s="75">
        <v>564.68702887821246</v>
      </c>
      <c r="T5" s="76">
        <v>13.187999558109517</v>
      </c>
      <c r="U5" s="77">
        <v>73.403441694322268</v>
      </c>
      <c r="V5" s="78">
        <v>37.189083906649607</v>
      </c>
      <c r="W5" s="75">
        <v>34311.237799149894</v>
      </c>
      <c r="X5" s="76">
        <v>1200.3071462861285</v>
      </c>
      <c r="Y5" s="77">
        <v>50956.165791062267</v>
      </c>
      <c r="Z5" s="78">
        <v>1425.7918817857044</v>
      </c>
      <c r="AA5" s="75">
        <v>544.83088617816611</v>
      </c>
      <c r="AB5" s="76">
        <v>54.822526877724592</v>
      </c>
      <c r="AC5" s="16"/>
      <c r="AD5" s="17"/>
      <c r="AE5" s="17"/>
      <c r="AF5" s="17"/>
      <c r="AI5" s="17"/>
      <c r="AJ5" s="17"/>
      <c r="AK5" s="67"/>
      <c r="AL5" s="79"/>
      <c r="AM5" s="79"/>
      <c r="AN5" s="17"/>
      <c r="AO5" s="17"/>
      <c r="AP5" s="67"/>
      <c r="AS5" s="17"/>
      <c r="AT5" s="67"/>
      <c r="AU5" s="67"/>
      <c r="AX5" s="67"/>
      <c r="AY5" s="67"/>
      <c r="AZ5" s="67"/>
      <c r="BC5" s="67"/>
      <c r="BD5" s="67"/>
      <c r="BE5" s="68"/>
      <c r="BH5" s="68"/>
      <c r="BI5" s="68"/>
      <c r="BJ5" s="68"/>
      <c r="BM5" s="67"/>
      <c r="BN5" s="67"/>
      <c r="BO5" s="67"/>
    </row>
    <row r="6" spans="1:69" s="73" customFormat="1" x14ac:dyDescent="0.25">
      <c r="A6" s="123" t="s">
        <v>3</v>
      </c>
      <c r="B6" s="124" t="s">
        <v>81</v>
      </c>
      <c r="C6" s="70">
        <v>5122.0941833231855</v>
      </c>
      <c r="D6" s="76">
        <v>298.4205784642354</v>
      </c>
      <c r="E6" s="77">
        <v>13956.435630502287</v>
      </c>
      <c r="F6" s="78">
        <v>483.28027355792449</v>
      </c>
      <c r="G6" s="75">
        <v>9004.9613491825403</v>
      </c>
      <c r="H6" s="76">
        <v>1062.4122364808659</v>
      </c>
      <c r="I6" s="77">
        <v>646.02308215754965</v>
      </c>
      <c r="J6" s="78">
        <v>121.29588027552136</v>
      </c>
      <c r="K6" s="75">
        <v>158.64492301019411</v>
      </c>
      <c r="L6" s="76">
        <v>4.1615582871340093</v>
      </c>
      <c r="M6" s="77">
        <v>130.78939281874364</v>
      </c>
      <c r="N6" s="78">
        <v>6.7883291179419292</v>
      </c>
      <c r="O6" s="75">
        <v>120.03942537477697</v>
      </c>
      <c r="P6" s="76">
        <v>1.233111937270261</v>
      </c>
      <c r="Q6" s="77">
        <v>41.973858517884757</v>
      </c>
      <c r="R6" s="78">
        <v>0.57813048758112606</v>
      </c>
      <c r="S6" s="75">
        <v>627.44546985210354</v>
      </c>
      <c r="T6" s="76">
        <v>7.6562267106682977</v>
      </c>
      <c r="U6" s="77">
        <v>93.438445008963583</v>
      </c>
      <c r="V6" s="78">
        <v>32.860688298893066</v>
      </c>
      <c r="W6" s="75">
        <v>34963.863348063598</v>
      </c>
      <c r="X6" s="76">
        <v>2362.8652528033595</v>
      </c>
      <c r="Y6" s="77">
        <v>48157.221785599853</v>
      </c>
      <c r="Z6" s="78">
        <v>405.76724116119755</v>
      </c>
      <c r="AA6" s="75">
        <v>514.48854469179662</v>
      </c>
      <c r="AB6" s="76">
        <v>16.793021232839735</v>
      </c>
      <c r="AC6" s="16"/>
      <c r="AD6" s="17"/>
      <c r="AE6" s="17"/>
      <c r="AF6" s="17"/>
      <c r="AI6" s="17"/>
      <c r="AJ6" s="17"/>
      <c r="AK6" s="67"/>
      <c r="AL6" s="79"/>
      <c r="AM6" s="79"/>
      <c r="AN6" s="17"/>
      <c r="AO6" s="17"/>
      <c r="AP6" s="67"/>
      <c r="AS6" s="17"/>
      <c r="AT6" s="67"/>
      <c r="AU6" s="67"/>
      <c r="AX6" s="67"/>
      <c r="AY6" s="67"/>
      <c r="AZ6" s="67"/>
      <c r="BC6" s="67"/>
      <c r="BD6" s="67"/>
      <c r="BE6" s="68"/>
      <c r="BH6" s="68"/>
      <c r="BI6" s="68"/>
      <c r="BJ6" s="68"/>
      <c r="BM6" s="67"/>
      <c r="BN6" s="67"/>
      <c r="BO6" s="67"/>
    </row>
    <row r="7" spans="1:69" s="73" customFormat="1" x14ac:dyDescent="0.25">
      <c r="A7" s="123" t="s">
        <v>4</v>
      </c>
      <c r="B7" s="124" t="s">
        <v>82</v>
      </c>
      <c r="C7" s="70">
        <v>3076.1687935513296</v>
      </c>
      <c r="D7" s="76">
        <v>47.633883120890701</v>
      </c>
      <c r="E7" s="77">
        <v>9743.8543977188183</v>
      </c>
      <c r="F7" s="78">
        <v>122.22764226530799</v>
      </c>
      <c r="G7" s="75">
        <v>6768.2788972043782</v>
      </c>
      <c r="H7" s="76">
        <v>35.336332294484073</v>
      </c>
      <c r="I7" s="77">
        <v>929.42094305771161</v>
      </c>
      <c r="J7" s="78">
        <v>14.401297457389635</v>
      </c>
      <c r="K7" s="75">
        <v>122.96152023841496</v>
      </c>
      <c r="L7" s="76">
        <v>6.6910054555673133</v>
      </c>
      <c r="M7" s="77">
        <v>550.49096368025312</v>
      </c>
      <c r="N7" s="78">
        <v>17.042784247977547</v>
      </c>
      <c r="O7" s="75">
        <v>97.999754928522819</v>
      </c>
      <c r="P7" s="76">
        <v>3.1629382712313698</v>
      </c>
      <c r="Q7" s="77">
        <v>30.982408489210091</v>
      </c>
      <c r="R7" s="78">
        <v>0.78820122169972373</v>
      </c>
      <c r="S7" s="75">
        <v>626.68094593182911</v>
      </c>
      <c r="T7" s="76">
        <v>23.453444396201572</v>
      </c>
      <c r="U7" s="77">
        <v>91.197945106015766</v>
      </c>
      <c r="V7" s="78">
        <v>12.464757677591299</v>
      </c>
      <c r="W7" s="75">
        <v>24878.271583715232</v>
      </c>
      <c r="X7" s="76">
        <v>222.2380910686968</v>
      </c>
      <c r="Y7" s="77">
        <v>35062.555840164954</v>
      </c>
      <c r="Z7" s="78">
        <v>387.72340789279053</v>
      </c>
      <c r="AA7" s="75">
        <v>352.19908939156494</v>
      </c>
      <c r="AB7" s="76">
        <v>14.031489192301073</v>
      </c>
      <c r="AC7" s="16"/>
      <c r="AD7" s="17"/>
      <c r="AE7" s="17"/>
      <c r="AF7" s="17"/>
      <c r="AG7" s="74"/>
      <c r="AH7" s="74"/>
      <c r="AI7" s="17"/>
      <c r="AJ7" s="17"/>
      <c r="AK7" s="67"/>
      <c r="AL7" s="79"/>
      <c r="AM7" s="79"/>
      <c r="AN7" s="17"/>
      <c r="AO7" s="17"/>
      <c r="AP7" s="67"/>
      <c r="AQ7" s="74"/>
      <c r="AR7" s="74"/>
      <c r="AS7" s="17"/>
      <c r="AT7" s="67"/>
      <c r="AU7" s="67"/>
      <c r="AV7" s="74"/>
      <c r="AW7" s="74"/>
      <c r="AX7" s="67"/>
      <c r="AY7" s="67"/>
      <c r="AZ7" s="67"/>
      <c r="BA7" s="74"/>
      <c r="BB7" s="74"/>
      <c r="BC7" s="67"/>
      <c r="BD7" s="67"/>
      <c r="BE7" s="68"/>
      <c r="BF7" s="74"/>
      <c r="BG7" s="74"/>
      <c r="BH7" s="68"/>
      <c r="BI7" s="68"/>
      <c r="BJ7" s="68"/>
      <c r="BK7" s="74"/>
      <c r="BL7" s="74"/>
      <c r="BM7" s="67"/>
      <c r="BN7" s="67"/>
      <c r="BO7" s="67"/>
      <c r="BP7" s="74"/>
      <c r="BQ7" s="74"/>
    </row>
    <row r="8" spans="1:69" s="73" customFormat="1" x14ac:dyDescent="0.25">
      <c r="A8" s="123" t="s">
        <v>5</v>
      </c>
      <c r="B8" s="124" t="s">
        <v>83</v>
      </c>
      <c r="C8" s="70">
        <v>6440.1440773586373</v>
      </c>
      <c r="D8" s="76">
        <v>191.17341142174845</v>
      </c>
      <c r="E8" s="77">
        <v>14796.689516448112</v>
      </c>
      <c r="F8" s="78">
        <v>355.54405634743534</v>
      </c>
      <c r="G8" s="75">
        <v>11057.432424263237</v>
      </c>
      <c r="H8" s="76">
        <v>557.93910042333584</v>
      </c>
      <c r="I8" s="77">
        <v>1182.9137278937089</v>
      </c>
      <c r="J8" s="78">
        <v>75.844811694685816</v>
      </c>
      <c r="K8" s="75">
        <v>188.56183071886539</v>
      </c>
      <c r="L8" s="76">
        <v>0.84973068285574294</v>
      </c>
      <c r="M8" s="77">
        <v>674.59458644557401</v>
      </c>
      <c r="N8" s="78">
        <v>25.255555582406377</v>
      </c>
      <c r="O8" s="75">
        <v>132.7906383758104</v>
      </c>
      <c r="P8" s="76">
        <v>5.5504398898341867</v>
      </c>
      <c r="Q8" s="77">
        <v>44.714981085458668</v>
      </c>
      <c r="R8" s="78">
        <v>0.93106821514140958</v>
      </c>
      <c r="S8" s="75">
        <v>635.17304812998702</v>
      </c>
      <c r="T8" s="76">
        <v>23.179892775682191</v>
      </c>
      <c r="U8" s="77">
        <v>94.29682478720224</v>
      </c>
      <c r="V8" s="78">
        <v>6.361066023120542</v>
      </c>
      <c r="W8" s="75">
        <v>42906.669401291736</v>
      </c>
      <c r="X8" s="76">
        <v>1879.2587643114909</v>
      </c>
      <c r="Y8" s="77">
        <v>55173.026972868211</v>
      </c>
      <c r="Z8" s="78">
        <v>1052.3959926515997</v>
      </c>
      <c r="AA8" s="75">
        <v>445.2186302322404</v>
      </c>
      <c r="AB8" s="76">
        <v>6.052198702774195</v>
      </c>
      <c r="AC8" s="16"/>
      <c r="AD8" s="17"/>
      <c r="AE8" s="17"/>
      <c r="AF8" s="17"/>
      <c r="AG8" s="74"/>
      <c r="AH8" s="74"/>
      <c r="AI8" s="17"/>
      <c r="AJ8" s="17"/>
      <c r="AK8" s="67"/>
      <c r="AL8" s="79"/>
      <c r="AM8" s="79"/>
      <c r="AN8" s="17"/>
      <c r="AO8" s="17"/>
      <c r="AP8" s="67"/>
      <c r="AQ8" s="74"/>
      <c r="AR8" s="74"/>
      <c r="AS8" s="17"/>
      <c r="AT8" s="67"/>
      <c r="AU8" s="67"/>
      <c r="AV8" s="74"/>
      <c r="AW8" s="74"/>
      <c r="AX8" s="67"/>
      <c r="AY8" s="67"/>
      <c r="AZ8" s="67"/>
      <c r="BA8" s="74"/>
      <c r="BB8" s="74"/>
      <c r="BC8" s="67"/>
      <c r="BD8" s="67"/>
      <c r="BE8" s="68"/>
      <c r="BF8" s="74"/>
      <c r="BG8" s="74"/>
      <c r="BH8" s="68"/>
      <c r="BI8" s="68"/>
      <c r="BJ8" s="68"/>
      <c r="BK8" s="74"/>
      <c r="BL8" s="74"/>
      <c r="BM8" s="67"/>
      <c r="BN8" s="67"/>
      <c r="BO8" s="67"/>
      <c r="BP8" s="74"/>
      <c r="BQ8" s="74"/>
    </row>
    <row r="9" spans="1:69" s="73" customFormat="1" x14ac:dyDescent="0.25">
      <c r="A9" s="123" t="s">
        <v>6</v>
      </c>
      <c r="B9" s="124" t="s">
        <v>84</v>
      </c>
      <c r="C9" s="70">
        <v>4952.6456547956031</v>
      </c>
      <c r="D9" s="76">
        <v>135.30969085628331</v>
      </c>
      <c r="E9" s="77">
        <v>11358.865648706742</v>
      </c>
      <c r="F9" s="78">
        <v>230.63926382011303</v>
      </c>
      <c r="G9" s="75">
        <v>9427.802982034942</v>
      </c>
      <c r="H9" s="76">
        <v>730.38213981107981</v>
      </c>
      <c r="I9" s="77">
        <v>576.54822151985718</v>
      </c>
      <c r="J9" s="78">
        <v>98.982352853363295</v>
      </c>
      <c r="K9" s="75">
        <v>177.52393176372939</v>
      </c>
      <c r="L9" s="76">
        <v>4.5785913611856941</v>
      </c>
      <c r="M9" s="77">
        <v>214.38740805038117</v>
      </c>
      <c r="N9" s="78">
        <v>3.8209279930177722</v>
      </c>
      <c r="O9" s="75">
        <v>127.05324179271231</v>
      </c>
      <c r="P9" s="76">
        <v>5.3166589453873341</v>
      </c>
      <c r="Q9" s="77">
        <v>33.807124152647425</v>
      </c>
      <c r="R9" s="78">
        <v>0.31922681329351194</v>
      </c>
      <c r="S9" s="75">
        <v>788.97185727174565</v>
      </c>
      <c r="T9" s="76">
        <v>20.455963823020753</v>
      </c>
      <c r="U9" s="77">
        <v>76.900519843499509</v>
      </c>
      <c r="V9" s="78">
        <v>7.2887313790784249</v>
      </c>
      <c r="W9" s="75">
        <v>39544.449067735084</v>
      </c>
      <c r="X9" s="76">
        <v>2199.1561357185592</v>
      </c>
      <c r="Y9" s="77">
        <v>51936.674821670866</v>
      </c>
      <c r="Z9" s="78">
        <v>1626.5325500600029</v>
      </c>
      <c r="AA9" s="75">
        <v>390.86188627449718</v>
      </c>
      <c r="AB9" s="76">
        <v>10.911617896972695</v>
      </c>
      <c r="AC9" s="16"/>
      <c r="AD9" s="17"/>
      <c r="AE9" s="17"/>
      <c r="AF9" s="17"/>
      <c r="AG9" s="74"/>
      <c r="AH9" s="74"/>
      <c r="AI9" s="17"/>
      <c r="AJ9" s="17"/>
      <c r="AK9" s="67"/>
      <c r="AL9" s="79"/>
      <c r="AM9" s="79"/>
      <c r="AN9" s="17"/>
      <c r="AO9" s="17"/>
      <c r="AP9" s="67"/>
      <c r="AQ9" s="74"/>
      <c r="AR9" s="74"/>
      <c r="AS9" s="17"/>
      <c r="AT9" s="67"/>
      <c r="AU9" s="67"/>
      <c r="AV9" s="74"/>
      <c r="AW9" s="74"/>
      <c r="AX9" s="67"/>
      <c r="AY9" s="67"/>
      <c r="AZ9" s="67"/>
      <c r="BA9" s="74"/>
      <c r="BB9" s="74"/>
      <c r="BC9" s="67"/>
      <c r="BD9" s="67"/>
      <c r="BE9" s="68"/>
      <c r="BF9" s="74"/>
      <c r="BG9" s="74"/>
      <c r="BH9" s="68"/>
      <c r="BI9" s="68"/>
      <c r="BJ9" s="68"/>
      <c r="BK9" s="74"/>
      <c r="BL9" s="74"/>
      <c r="BM9" s="67"/>
      <c r="BN9" s="67"/>
      <c r="BO9" s="67"/>
      <c r="BP9" s="74"/>
      <c r="BQ9" s="74"/>
    </row>
    <row r="10" spans="1:69" s="73" customFormat="1" x14ac:dyDescent="0.25">
      <c r="A10" s="123" t="s">
        <v>7</v>
      </c>
      <c r="B10" s="124" t="s">
        <v>85</v>
      </c>
      <c r="C10" s="70">
        <v>4855.9613836885937</v>
      </c>
      <c r="D10" s="76">
        <v>102.06432020330534</v>
      </c>
      <c r="E10" s="82">
        <v>12052.739275714848</v>
      </c>
      <c r="F10" s="78">
        <v>106.74930265342381</v>
      </c>
      <c r="G10" s="75">
        <v>7171.9118435585333</v>
      </c>
      <c r="H10" s="76">
        <v>441.69950317720986</v>
      </c>
      <c r="I10" s="77">
        <v>556.85396721764232</v>
      </c>
      <c r="J10" s="78">
        <v>119.01850998070269</v>
      </c>
      <c r="K10" s="75">
        <v>165.54176847263938</v>
      </c>
      <c r="L10" s="76">
        <v>2.5334875849190954</v>
      </c>
      <c r="M10" s="77">
        <v>194.4408327599111</v>
      </c>
      <c r="N10" s="78">
        <v>5.6847454624504774</v>
      </c>
      <c r="O10" s="75">
        <v>119.11889654442463</v>
      </c>
      <c r="P10" s="76">
        <v>2.8681500748418536</v>
      </c>
      <c r="Q10" s="77">
        <v>40.888435733531502</v>
      </c>
      <c r="R10" s="78">
        <v>0.7140365527075726</v>
      </c>
      <c r="S10" s="75">
        <v>662.97500995810628</v>
      </c>
      <c r="T10" s="76">
        <v>20.158438794217474</v>
      </c>
      <c r="U10" s="77">
        <v>95.163028452546328</v>
      </c>
      <c r="V10" s="78">
        <v>13.581133331992444</v>
      </c>
      <c r="W10" s="75">
        <v>38724.871017533995</v>
      </c>
      <c r="X10" s="76">
        <v>857.82987779791813</v>
      </c>
      <c r="Y10" s="82">
        <v>49035.984638797956</v>
      </c>
      <c r="Z10" s="78">
        <v>1272.2734122698118</v>
      </c>
      <c r="AA10" s="70">
        <v>458.02611482771516</v>
      </c>
      <c r="AB10" s="76">
        <v>19.068665281360214</v>
      </c>
      <c r="AC10" s="16"/>
      <c r="AD10" s="17"/>
      <c r="AE10" s="17"/>
      <c r="AF10" s="17"/>
      <c r="AG10" s="74"/>
      <c r="AH10" s="74"/>
      <c r="AI10" s="17"/>
      <c r="AJ10" s="17"/>
      <c r="AK10" s="67"/>
      <c r="AL10" s="79"/>
      <c r="AM10" s="79"/>
      <c r="AN10" s="17"/>
      <c r="AO10" s="17"/>
      <c r="AP10" s="67"/>
      <c r="AQ10" s="74"/>
      <c r="AR10" s="74"/>
      <c r="AS10" s="17"/>
      <c r="AT10" s="67"/>
      <c r="AU10" s="67"/>
      <c r="AV10" s="74"/>
      <c r="AW10" s="74"/>
      <c r="AX10" s="67"/>
      <c r="AY10" s="67"/>
      <c r="AZ10" s="67"/>
      <c r="BA10" s="74"/>
      <c r="BB10" s="74"/>
      <c r="BC10" s="67"/>
      <c r="BD10" s="67"/>
      <c r="BE10" s="68"/>
      <c r="BF10" s="74"/>
      <c r="BG10" s="74"/>
      <c r="BH10" s="68"/>
      <c r="BI10" s="68"/>
      <c r="BJ10" s="68"/>
      <c r="BK10" s="74"/>
      <c r="BL10" s="74"/>
      <c r="BM10" s="67"/>
      <c r="BN10" s="67"/>
      <c r="BO10" s="67"/>
      <c r="BP10" s="74"/>
      <c r="BQ10" s="74"/>
    </row>
    <row r="11" spans="1:69" x14ac:dyDescent="0.25">
      <c r="A11" s="123" t="s">
        <v>44</v>
      </c>
      <c r="B11" s="124" t="s">
        <v>86</v>
      </c>
      <c r="C11" s="69">
        <v>2398.2571513851144</v>
      </c>
      <c r="D11" s="35">
        <v>112.08498185459899</v>
      </c>
      <c r="E11" s="80">
        <v>7001.7238552837325</v>
      </c>
      <c r="F11" s="41">
        <v>227.21445359901995</v>
      </c>
      <c r="G11" s="72">
        <v>7573.8902281050605</v>
      </c>
      <c r="H11" s="37">
        <v>854.72046264246455</v>
      </c>
      <c r="I11" s="81">
        <v>242.41386052126686</v>
      </c>
      <c r="J11" s="40">
        <v>8.4236336820217073</v>
      </c>
      <c r="K11" s="69">
        <v>137.86479844906373</v>
      </c>
      <c r="L11" s="35">
        <v>11.290291304786374</v>
      </c>
      <c r="M11" s="81">
        <v>2443.6148850882932</v>
      </c>
      <c r="N11" s="40">
        <v>201.78868697844831</v>
      </c>
      <c r="O11" s="69">
        <v>53.240807870761579</v>
      </c>
      <c r="P11" s="35">
        <v>2.6452874943294402</v>
      </c>
      <c r="Q11" s="81">
        <v>24.10652286765983</v>
      </c>
      <c r="R11" s="40">
        <v>6.1781571837782559E-2</v>
      </c>
      <c r="S11" s="72">
        <v>247.7766154971786</v>
      </c>
      <c r="T11" s="37">
        <v>10.158611477606891</v>
      </c>
      <c r="U11" s="81">
        <v>91.946132328066255</v>
      </c>
      <c r="V11" s="40">
        <v>13.993191400508092</v>
      </c>
      <c r="W11" s="72">
        <v>20611.9029972151</v>
      </c>
      <c r="X11" s="37">
        <v>1942.1758005288671</v>
      </c>
      <c r="Y11" s="81">
        <v>26832.340160344378</v>
      </c>
      <c r="Z11" s="41">
        <v>979.96267035627886</v>
      </c>
      <c r="AA11" s="72">
        <v>216.3212749750279</v>
      </c>
      <c r="AB11" s="37">
        <v>4.5563075729136235</v>
      </c>
      <c r="AC11" s="16"/>
      <c r="AD11" s="17"/>
      <c r="AE11" s="17"/>
      <c r="AF11" s="28"/>
      <c r="AG11" s="27"/>
      <c r="AH11" s="27"/>
      <c r="AI11" s="28"/>
      <c r="AJ11" s="28"/>
      <c r="AK11" s="16"/>
      <c r="AL11" s="29"/>
      <c r="AM11" s="29"/>
      <c r="AN11" s="28"/>
      <c r="AO11" s="28"/>
      <c r="AP11" s="16"/>
      <c r="AQ11" s="27"/>
      <c r="AR11" s="27"/>
      <c r="AS11" s="28"/>
      <c r="AT11" s="16"/>
      <c r="AU11" s="16"/>
      <c r="AV11" s="27"/>
      <c r="AW11" s="27"/>
      <c r="AX11" s="16"/>
      <c r="AY11" s="16"/>
      <c r="AZ11" s="16"/>
      <c r="BA11" s="27"/>
      <c r="BB11" s="27"/>
      <c r="BC11" s="16"/>
      <c r="BD11" s="16"/>
      <c r="BE11" s="26"/>
      <c r="BF11" s="27"/>
      <c r="BG11" s="27"/>
      <c r="BH11" s="26"/>
      <c r="BI11" s="26"/>
      <c r="BJ11" s="26"/>
      <c r="BK11" s="27"/>
      <c r="BL11" s="27"/>
      <c r="BM11" s="16"/>
      <c r="BN11" s="16"/>
      <c r="BO11" s="16"/>
      <c r="BP11" s="27"/>
      <c r="BQ11" s="27"/>
    </row>
    <row r="12" spans="1:69" x14ac:dyDescent="0.25">
      <c r="A12" s="123" t="s">
        <v>45</v>
      </c>
      <c r="B12" s="124" t="s">
        <v>87</v>
      </c>
      <c r="C12" s="69">
        <v>1280.5535025706408</v>
      </c>
      <c r="D12" s="35">
        <v>20.035355907564835</v>
      </c>
      <c r="E12" s="80">
        <v>3719.6240950165429</v>
      </c>
      <c r="F12" s="41">
        <v>450.67009098691653</v>
      </c>
      <c r="G12" s="72">
        <v>8968.2666054097408</v>
      </c>
      <c r="H12" s="37">
        <v>1886.222298408815</v>
      </c>
      <c r="I12" s="81">
        <v>170.19545142804614</v>
      </c>
      <c r="J12" s="40">
        <v>114.54228188558891</v>
      </c>
      <c r="K12" s="69">
        <v>222.028694152778</v>
      </c>
      <c r="L12" s="35">
        <v>33.249192150489606</v>
      </c>
      <c r="M12" s="81">
        <v>90.108426677582528</v>
      </c>
      <c r="N12" s="40">
        <v>7.1176399863351154</v>
      </c>
      <c r="O12" s="69">
        <v>32.712297147265623</v>
      </c>
      <c r="P12" s="35">
        <v>2.2547413779524863</v>
      </c>
      <c r="Q12" s="81">
        <v>22.586052701025935</v>
      </c>
      <c r="R12" s="40">
        <v>1.3729858121676424</v>
      </c>
      <c r="S12" s="72">
        <v>199.71711259681615</v>
      </c>
      <c r="T12" s="37">
        <v>19.223331556144718</v>
      </c>
      <c r="U12" s="81">
        <v>117.90167297403855</v>
      </c>
      <c r="V12" s="40">
        <v>6.290297901133532</v>
      </c>
      <c r="W12" s="72">
        <v>25553.47729409231</v>
      </c>
      <c r="X12" s="37">
        <v>6233.1443270982263</v>
      </c>
      <c r="Y12" s="81">
        <v>40735.053188469632</v>
      </c>
      <c r="Z12" s="41">
        <v>1925.4361189124954</v>
      </c>
      <c r="AA12" s="72">
        <v>159.10026105871054</v>
      </c>
      <c r="AB12" s="37">
        <v>5.3456954766797837</v>
      </c>
      <c r="AC12" s="16"/>
      <c r="AD12" s="17"/>
      <c r="AE12" s="17"/>
      <c r="AF12" s="28"/>
      <c r="AG12" s="27"/>
      <c r="AH12" s="27"/>
      <c r="AI12" s="28"/>
      <c r="AJ12" s="28"/>
      <c r="AK12" s="16"/>
      <c r="AL12" s="29"/>
      <c r="AM12" s="29"/>
      <c r="AN12" s="28"/>
      <c r="AO12" s="28"/>
      <c r="AP12" s="16"/>
      <c r="AQ12" s="27"/>
      <c r="AR12" s="27"/>
      <c r="AS12" s="28"/>
      <c r="AT12" s="16"/>
      <c r="AU12" s="16"/>
      <c r="AV12" s="27"/>
      <c r="AW12" s="27"/>
      <c r="AX12" s="16"/>
      <c r="AY12" s="16"/>
      <c r="AZ12" s="16"/>
      <c r="BA12" s="27"/>
      <c r="BB12" s="27"/>
      <c r="BC12" s="16"/>
      <c r="BD12" s="16"/>
      <c r="BE12" s="26"/>
      <c r="BF12" s="27"/>
      <c r="BG12" s="27"/>
      <c r="BH12" s="26"/>
      <c r="BI12" s="26"/>
      <c r="BJ12" s="26"/>
      <c r="BK12" s="27"/>
      <c r="BL12" s="27"/>
      <c r="BM12" s="16"/>
      <c r="BN12" s="16"/>
      <c r="BO12" s="16"/>
      <c r="BP12" s="27"/>
      <c r="BQ12" s="27"/>
    </row>
    <row r="13" spans="1:69" x14ac:dyDescent="0.25">
      <c r="A13" s="123" t="s">
        <v>46</v>
      </c>
      <c r="B13" s="124" t="s">
        <v>88</v>
      </c>
      <c r="C13" s="69">
        <v>2959.5959214718773</v>
      </c>
      <c r="D13" s="35">
        <v>55.522230532210308</v>
      </c>
      <c r="E13" s="80">
        <v>7915.7325093538166</v>
      </c>
      <c r="F13" s="41">
        <v>171.21296019715825</v>
      </c>
      <c r="G13" s="72">
        <v>6101.0180329751574</v>
      </c>
      <c r="H13" s="37">
        <v>213.79296463692782</v>
      </c>
      <c r="I13" s="81">
        <v>446.81485595670961</v>
      </c>
      <c r="J13" s="40">
        <v>13.677612852210245</v>
      </c>
      <c r="K13" s="69">
        <v>131.53889788102296</v>
      </c>
      <c r="L13" s="35">
        <v>5.0754050343521824</v>
      </c>
      <c r="M13" s="81">
        <v>427.00454038722745</v>
      </c>
      <c r="N13" s="40">
        <v>5.968464697187331</v>
      </c>
      <c r="O13" s="69">
        <v>82.908714713837384</v>
      </c>
      <c r="P13" s="35">
        <v>1.9807631166395785</v>
      </c>
      <c r="Q13" s="81">
        <v>22.985738739311156</v>
      </c>
      <c r="R13" s="40">
        <v>0.6259203968617516</v>
      </c>
      <c r="S13" s="72">
        <v>466.61590135904567</v>
      </c>
      <c r="T13" s="37">
        <v>9.545142852843405</v>
      </c>
      <c r="U13" s="81">
        <v>91.866546691986898</v>
      </c>
      <c r="V13" s="40">
        <v>2.3102285865898096</v>
      </c>
      <c r="W13" s="72">
        <v>27474.044709630598</v>
      </c>
      <c r="X13" s="37">
        <v>860.95813030310808</v>
      </c>
      <c r="Y13" s="81">
        <v>36013.639229611355</v>
      </c>
      <c r="Z13" s="41">
        <v>1331.0799010976921</v>
      </c>
      <c r="AA13" s="72">
        <v>220.30101187968464</v>
      </c>
      <c r="AB13" s="37">
        <v>3.7438416070764906</v>
      </c>
      <c r="AC13" s="16"/>
      <c r="AD13" s="17"/>
      <c r="AE13" s="17"/>
      <c r="AF13" s="28"/>
      <c r="AG13" s="27"/>
      <c r="AH13" s="27"/>
      <c r="AI13" s="28"/>
      <c r="AJ13" s="28"/>
      <c r="AK13" s="16"/>
      <c r="AL13" s="29"/>
      <c r="AM13" s="29"/>
      <c r="AN13" s="28"/>
      <c r="AO13" s="28"/>
      <c r="AP13" s="16"/>
      <c r="AQ13" s="27"/>
      <c r="AR13" s="27"/>
      <c r="AS13" s="28"/>
      <c r="AT13" s="16"/>
      <c r="AU13" s="16"/>
      <c r="AV13" s="27"/>
      <c r="AW13" s="27"/>
      <c r="AX13" s="16"/>
      <c r="AY13" s="16"/>
      <c r="AZ13" s="16"/>
      <c r="BA13" s="27"/>
      <c r="BB13" s="27"/>
      <c r="BC13" s="16"/>
      <c r="BD13" s="16"/>
      <c r="BE13" s="26"/>
      <c r="BF13" s="27"/>
      <c r="BG13" s="27"/>
      <c r="BH13" s="26"/>
      <c r="BI13" s="26"/>
      <c r="BJ13" s="26"/>
      <c r="BK13" s="27"/>
      <c r="BL13" s="27"/>
      <c r="BM13" s="16"/>
      <c r="BN13" s="16"/>
      <c r="BO13" s="16"/>
      <c r="BP13" s="27"/>
      <c r="BQ13" s="27"/>
    </row>
    <row r="14" spans="1:69" x14ac:dyDescent="0.25">
      <c r="A14" s="123" t="s">
        <v>47</v>
      </c>
      <c r="B14" s="124" t="s">
        <v>89</v>
      </c>
      <c r="C14" s="69">
        <v>4451.4751241729309</v>
      </c>
      <c r="D14" s="35">
        <v>203.79523033692607</v>
      </c>
      <c r="E14" s="80">
        <v>10284.92535183333</v>
      </c>
      <c r="F14" s="41">
        <v>370.41133874760709</v>
      </c>
      <c r="G14" s="72">
        <v>6065.0649197226403</v>
      </c>
      <c r="H14" s="37">
        <v>721.99641216525583</v>
      </c>
      <c r="I14" s="81">
        <v>462.80781852014462</v>
      </c>
      <c r="J14" s="40">
        <v>102.09883339677636</v>
      </c>
      <c r="K14" s="69">
        <v>157.45997955160774</v>
      </c>
      <c r="L14" s="35">
        <v>9.2047406067605255</v>
      </c>
      <c r="M14" s="81">
        <v>247.62129113765286</v>
      </c>
      <c r="N14" s="40">
        <v>14.846130900008777</v>
      </c>
      <c r="O14" s="69">
        <v>82.913285402664243</v>
      </c>
      <c r="P14" s="35">
        <v>3.32442630466252</v>
      </c>
      <c r="Q14" s="81">
        <v>32.086420539102299</v>
      </c>
      <c r="R14" s="40">
        <v>1.6533567213498221</v>
      </c>
      <c r="S14" s="72">
        <v>539.30672795603152</v>
      </c>
      <c r="T14" s="37">
        <v>24.331009450973522</v>
      </c>
      <c r="U14" s="81">
        <v>89.880156537392679</v>
      </c>
      <c r="V14" s="40">
        <v>13.985953078684796</v>
      </c>
      <c r="W14" s="72">
        <v>29378.794592996204</v>
      </c>
      <c r="X14" s="37">
        <v>2244.7558839412113</v>
      </c>
      <c r="Y14" s="81">
        <v>46177.446374367224</v>
      </c>
      <c r="Z14" s="41">
        <v>2278.1338449107161</v>
      </c>
      <c r="AA14" s="72">
        <v>800.24010667173718</v>
      </c>
      <c r="AB14" s="37">
        <v>55.194675331244689</v>
      </c>
      <c r="AC14" s="16"/>
      <c r="AD14" s="17"/>
      <c r="AE14" s="17"/>
      <c r="AF14" s="28"/>
      <c r="AG14" s="27"/>
      <c r="AH14" s="27"/>
      <c r="AI14" s="28"/>
      <c r="AJ14" s="28"/>
      <c r="AK14" s="16"/>
      <c r="AL14" s="29"/>
      <c r="AM14" s="29"/>
      <c r="AN14" s="28"/>
      <c r="AO14" s="28"/>
      <c r="AP14" s="16"/>
      <c r="AQ14" s="27"/>
      <c r="AR14" s="27"/>
      <c r="AS14" s="28"/>
      <c r="AT14" s="16"/>
      <c r="AU14" s="16"/>
      <c r="AV14" s="27"/>
      <c r="AW14" s="27"/>
      <c r="AX14" s="16"/>
      <c r="AY14" s="16"/>
      <c r="AZ14" s="16"/>
      <c r="BA14" s="27"/>
      <c r="BB14" s="27"/>
      <c r="BC14" s="16"/>
      <c r="BD14" s="16"/>
      <c r="BE14" s="26"/>
      <c r="BF14" s="27"/>
      <c r="BG14" s="27"/>
      <c r="BH14" s="26"/>
      <c r="BI14" s="26"/>
      <c r="BJ14" s="26"/>
      <c r="BK14" s="27"/>
      <c r="BL14" s="27"/>
      <c r="BM14" s="16"/>
      <c r="BN14" s="16"/>
      <c r="BO14" s="16"/>
      <c r="BP14" s="27"/>
      <c r="BQ14" s="27"/>
    </row>
    <row r="15" spans="1:69" x14ac:dyDescent="0.25">
      <c r="A15" s="123" t="s">
        <v>48</v>
      </c>
      <c r="B15" s="124" t="s">
        <v>90</v>
      </c>
      <c r="C15" s="69">
        <v>4705.1389292358763</v>
      </c>
      <c r="D15" s="35">
        <v>138.68512160681377</v>
      </c>
      <c r="E15" s="80">
        <v>11982.801112194176</v>
      </c>
      <c r="F15" s="41">
        <v>317.53615827441354</v>
      </c>
      <c r="G15" s="72">
        <v>7215.8606543598025</v>
      </c>
      <c r="H15" s="37">
        <v>577.24068059143758</v>
      </c>
      <c r="I15" s="81">
        <v>582.0567660102065</v>
      </c>
      <c r="J15" s="40">
        <v>131.58230565273468</v>
      </c>
      <c r="K15" s="69">
        <v>188.2956395341038</v>
      </c>
      <c r="L15" s="35">
        <v>1.2528063527989237</v>
      </c>
      <c r="M15" s="81">
        <v>259.21678767022462</v>
      </c>
      <c r="N15" s="40">
        <v>7.3134496506826974</v>
      </c>
      <c r="O15" s="69">
        <v>104.95023367540337</v>
      </c>
      <c r="P15" s="35">
        <v>2.205354441331266</v>
      </c>
      <c r="Q15" s="81">
        <v>37.864015249938632</v>
      </c>
      <c r="R15" s="40">
        <v>2.1073131188543295</v>
      </c>
      <c r="S15" s="72">
        <v>589.1566207582224</v>
      </c>
      <c r="T15" s="37">
        <v>8.7324895752092377</v>
      </c>
      <c r="U15" s="81">
        <v>85.294030545302434</v>
      </c>
      <c r="V15" s="40">
        <v>16.892656032316964</v>
      </c>
      <c r="W15" s="72">
        <v>35800.287978341039</v>
      </c>
      <c r="X15" s="37">
        <v>1642.6497768887766</v>
      </c>
      <c r="Y15" s="81">
        <v>58542.731336502511</v>
      </c>
      <c r="Z15" s="41">
        <v>717.70434503366516</v>
      </c>
      <c r="AA15" s="72">
        <v>676.52262093060256</v>
      </c>
      <c r="AB15" s="37">
        <v>68.92445070818313</v>
      </c>
      <c r="AC15" s="16"/>
      <c r="AD15" s="17"/>
      <c r="AE15" s="17"/>
      <c r="AF15" s="28"/>
      <c r="AG15" s="27"/>
      <c r="AH15" s="27"/>
      <c r="AI15" s="28"/>
      <c r="AJ15" s="28"/>
      <c r="AK15" s="16"/>
      <c r="AL15" s="29"/>
      <c r="AM15" s="29"/>
      <c r="AN15" s="28"/>
      <c r="AO15" s="28"/>
      <c r="AP15" s="16"/>
      <c r="AQ15" s="27"/>
      <c r="AR15" s="27"/>
      <c r="AS15" s="28"/>
      <c r="AT15" s="16"/>
      <c r="AU15" s="16"/>
      <c r="AV15" s="27"/>
      <c r="AW15" s="27"/>
      <c r="AX15" s="16"/>
      <c r="AY15" s="16"/>
      <c r="AZ15" s="16"/>
      <c r="BA15" s="27"/>
      <c r="BB15" s="27"/>
      <c r="BC15" s="16"/>
      <c r="BD15" s="16"/>
      <c r="BE15" s="26"/>
      <c r="BF15" s="27"/>
      <c r="BG15" s="27"/>
      <c r="BH15" s="26"/>
      <c r="BI15" s="26"/>
      <c r="BJ15" s="26"/>
      <c r="BK15" s="27"/>
      <c r="BL15" s="27"/>
      <c r="BM15" s="16"/>
      <c r="BN15" s="16"/>
      <c r="BO15" s="16"/>
      <c r="BP15" s="27"/>
      <c r="BQ15" s="27"/>
    </row>
    <row r="16" spans="1:69" x14ac:dyDescent="0.25">
      <c r="A16" s="123" t="s">
        <v>49</v>
      </c>
      <c r="B16" s="124" t="s">
        <v>91</v>
      </c>
      <c r="C16" s="69">
        <v>4238.4365785399868</v>
      </c>
      <c r="D16" s="35">
        <v>194.61409633926604</v>
      </c>
      <c r="E16" s="80">
        <v>10324.039326572301</v>
      </c>
      <c r="F16" s="41">
        <v>350.63519532663548</v>
      </c>
      <c r="G16" s="72">
        <v>6403.3846257551022</v>
      </c>
      <c r="H16" s="37">
        <v>508.59327961200836</v>
      </c>
      <c r="I16" s="81">
        <v>472.3287683381588</v>
      </c>
      <c r="J16" s="40">
        <v>12.046900364679946</v>
      </c>
      <c r="K16" s="69">
        <v>128.74231211762142</v>
      </c>
      <c r="L16" s="35">
        <v>5.9778608410410632</v>
      </c>
      <c r="M16" s="81">
        <v>211.26985800764783</v>
      </c>
      <c r="N16" s="40">
        <v>8.8307881187848789</v>
      </c>
      <c r="O16" s="69">
        <v>77.416558380997287</v>
      </c>
      <c r="P16" s="35">
        <v>2.8351429410175881</v>
      </c>
      <c r="Q16" s="81">
        <v>29.537662233665611</v>
      </c>
      <c r="R16" s="40">
        <v>1.2581845408843291</v>
      </c>
      <c r="S16" s="72">
        <v>538.89256702796354</v>
      </c>
      <c r="T16" s="37">
        <v>18.840380932506285</v>
      </c>
      <c r="U16" s="81">
        <v>90.751358543156456</v>
      </c>
      <c r="V16" s="40">
        <v>9.2357408398786109</v>
      </c>
      <c r="W16" s="72">
        <v>27234.11156980753</v>
      </c>
      <c r="X16" s="37">
        <v>1807.0866763827364</v>
      </c>
      <c r="Y16" s="81">
        <v>39348.897105028234</v>
      </c>
      <c r="Z16" s="41">
        <v>1456.7766028469034</v>
      </c>
      <c r="AA16" s="72">
        <v>480.74797173827545</v>
      </c>
      <c r="AB16" s="37">
        <v>49.949645814914824</v>
      </c>
      <c r="AC16" s="16"/>
      <c r="AD16" s="17"/>
      <c r="AE16" s="17"/>
      <c r="AF16" s="28"/>
      <c r="AG16" s="27"/>
      <c r="AH16" s="27"/>
      <c r="AI16" s="28"/>
      <c r="AJ16" s="28"/>
      <c r="AK16" s="16"/>
      <c r="AL16" s="29"/>
      <c r="AM16" s="29"/>
      <c r="AN16" s="28"/>
      <c r="AO16" s="28"/>
      <c r="AP16" s="16"/>
      <c r="AQ16" s="27"/>
      <c r="AR16" s="27"/>
      <c r="AS16" s="28"/>
      <c r="AT16" s="16"/>
      <c r="AU16" s="16"/>
      <c r="AV16" s="27"/>
      <c r="AW16" s="27"/>
      <c r="AX16" s="16"/>
      <c r="AY16" s="16"/>
      <c r="AZ16" s="16"/>
      <c r="BA16" s="27"/>
      <c r="BB16" s="27"/>
      <c r="BC16" s="16"/>
      <c r="BD16" s="16"/>
      <c r="BE16" s="26"/>
      <c r="BF16" s="27"/>
      <c r="BG16" s="27"/>
      <c r="BH16" s="26"/>
      <c r="BI16" s="26"/>
      <c r="BJ16" s="26"/>
      <c r="BK16" s="27"/>
      <c r="BL16" s="27"/>
      <c r="BM16" s="16"/>
      <c r="BN16" s="16"/>
      <c r="BO16" s="16"/>
      <c r="BP16" s="27"/>
      <c r="BQ16" s="27"/>
    </row>
    <row r="17" spans="1:69" x14ac:dyDescent="0.25">
      <c r="A17" s="123" t="s">
        <v>50</v>
      </c>
      <c r="B17" s="124" t="s">
        <v>92</v>
      </c>
      <c r="C17" s="69">
        <v>4260.7769167972292</v>
      </c>
      <c r="D17" s="35">
        <v>263.09677284076645</v>
      </c>
      <c r="E17" s="80">
        <v>8018.5040660075965</v>
      </c>
      <c r="F17" s="41">
        <v>266.19216931734155</v>
      </c>
      <c r="G17" s="72">
        <v>4143.7782607986574</v>
      </c>
      <c r="H17" s="37">
        <v>305.13785660334742</v>
      </c>
      <c r="I17" s="81">
        <v>464.32622400692208</v>
      </c>
      <c r="J17" s="40">
        <v>111.07131226967113</v>
      </c>
      <c r="K17" s="69">
        <v>121.60119954811064</v>
      </c>
      <c r="L17" s="35">
        <v>6.7379252505341807</v>
      </c>
      <c r="M17" s="81">
        <v>227.46131469632533</v>
      </c>
      <c r="N17" s="40">
        <v>17.385331084277102</v>
      </c>
      <c r="O17" s="69">
        <v>65.391326543593834</v>
      </c>
      <c r="P17" s="35">
        <v>4.1622831222979961</v>
      </c>
      <c r="Q17" s="81">
        <v>24.169156215752221</v>
      </c>
      <c r="R17" s="40">
        <v>1.7217847875418391</v>
      </c>
      <c r="S17" s="72">
        <v>564.65947067073546</v>
      </c>
      <c r="T17" s="37">
        <v>27.189189136447151</v>
      </c>
      <c r="U17" s="81">
        <v>80.310428709101316</v>
      </c>
      <c r="V17" s="40">
        <v>13.341388387012712</v>
      </c>
      <c r="W17" s="72">
        <v>19452.124357990073</v>
      </c>
      <c r="X17" s="37">
        <v>862.65606887586296</v>
      </c>
      <c r="Y17" s="81">
        <v>34992.586179461759</v>
      </c>
      <c r="Z17" s="41">
        <v>1627.3356766634183</v>
      </c>
      <c r="AA17" s="72">
        <v>580.32081032026451</v>
      </c>
      <c r="AB17" s="37">
        <v>55.299412655080317</v>
      </c>
      <c r="AC17" s="16"/>
      <c r="AD17" s="17"/>
      <c r="AE17" s="17"/>
      <c r="AF17" s="28"/>
      <c r="AG17" s="27"/>
      <c r="AH17" s="27"/>
      <c r="AI17" s="28"/>
      <c r="AJ17" s="28"/>
      <c r="AK17" s="16"/>
      <c r="AL17" s="29"/>
      <c r="AM17" s="29"/>
      <c r="AN17" s="28"/>
      <c r="AO17" s="28"/>
      <c r="AP17" s="16"/>
      <c r="AQ17" s="27"/>
      <c r="AR17" s="27"/>
      <c r="AS17" s="28"/>
      <c r="AT17" s="16"/>
      <c r="AU17" s="16"/>
      <c r="AV17" s="27"/>
      <c r="AW17" s="27"/>
      <c r="AX17" s="16"/>
      <c r="AY17" s="16"/>
      <c r="AZ17" s="16"/>
      <c r="BA17" s="27"/>
      <c r="BB17" s="27"/>
      <c r="BC17" s="16"/>
      <c r="BD17" s="16"/>
      <c r="BE17" s="26"/>
      <c r="BF17" s="27"/>
      <c r="BG17" s="27"/>
      <c r="BH17" s="26"/>
      <c r="BI17" s="26"/>
      <c r="BJ17" s="26"/>
      <c r="BK17" s="27"/>
      <c r="BL17" s="27"/>
      <c r="BM17" s="16"/>
      <c r="BN17" s="16"/>
      <c r="BO17" s="16"/>
      <c r="BP17" s="27"/>
      <c r="BQ17" s="27"/>
    </row>
    <row r="18" spans="1:69" x14ac:dyDescent="0.25">
      <c r="A18" s="123" t="s">
        <v>51</v>
      </c>
      <c r="B18" s="124" t="s">
        <v>93</v>
      </c>
      <c r="C18" s="69">
        <v>4184.5960412146587</v>
      </c>
      <c r="D18" s="35">
        <v>67.940969504452639</v>
      </c>
      <c r="E18" s="80">
        <v>7042.9799678604077</v>
      </c>
      <c r="F18" s="41">
        <v>107.67727841263131</v>
      </c>
      <c r="G18" s="72">
        <v>4895.4525028367561</v>
      </c>
      <c r="H18" s="37">
        <v>103.08913112656153</v>
      </c>
      <c r="I18" s="81">
        <v>468.75706921252896</v>
      </c>
      <c r="J18" s="40">
        <v>12.619145121697693</v>
      </c>
      <c r="K18" s="69">
        <v>118.52858970420552</v>
      </c>
      <c r="L18" s="35">
        <v>3.8493224293863415</v>
      </c>
      <c r="M18" s="81">
        <v>211.05100643545742</v>
      </c>
      <c r="N18" s="40">
        <v>7.2791708385420639</v>
      </c>
      <c r="O18" s="69">
        <v>67.998790758213147</v>
      </c>
      <c r="P18" s="35">
        <v>1.445825343845569</v>
      </c>
      <c r="Q18" s="81">
        <v>21.477822684114248</v>
      </c>
      <c r="R18" s="40">
        <v>0.57398624608893356</v>
      </c>
      <c r="S18" s="72">
        <v>496.45984836302341</v>
      </c>
      <c r="T18" s="37">
        <v>10.49925336357969</v>
      </c>
      <c r="U18" s="81">
        <v>85.585950103309372</v>
      </c>
      <c r="V18" s="40">
        <v>16.124323075444501</v>
      </c>
      <c r="W18" s="72">
        <v>22993.576045233804</v>
      </c>
      <c r="X18" s="37">
        <v>561.68622336773603</v>
      </c>
      <c r="Y18" s="81">
        <v>34665.853689625139</v>
      </c>
      <c r="Z18" s="41">
        <v>759.65289804473628</v>
      </c>
      <c r="AA18" s="72">
        <v>350.52286438782465</v>
      </c>
      <c r="AB18" s="37">
        <v>10.776068347791352</v>
      </c>
      <c r="AC18" s="16"/>
      <c r="AD18" s="17"/>
      <c r="AE18" s="17"/>
      <c r="AF18" s="28"/>
      <c r="AI18" s="28"/>
      <c r="AJ18" s="28"/>
      <c r="AS18" s="28"/>
      <c r="AT18" s="16"/>
      <c r="AX18" s="16"/>
      <c r="AY18" s="16"/>
      <c r="AZ18" s="16"/>
      <c r="BC18" s="8"/>
      <c r="BM18" s="30"/>
      <c r="BN18" s="16"/>
      <c r="BO18" s="16"/>
    </row>
    <row r="19" spans="1:69" x14ac:dyDescent="0.25">
      <c r="A19" s="123" t="s">
        <v>52</v>
      </c>
      <c r="B19" s="124" t="s">
        <v>94</v>
      </c>
      <c r="C19" s="69">
        <v>2188.6877019988788</v>
      </c>
      <c r="D19" s="35">
        <v>80.009603160620898</v>
      </c>
      <c r="E19" s="80">
        <v>10525.195839024031</v>
      </c>
      <c r="F19" s="41">
        <v>183.78393376374078</v>
      </c>
      <c r="G19" s="72">
        <v>8218.5265869665654</v>
      </c>
      <c r="H19" s="37">
        <v>291.79041623194394</v>
      </c>
      <c r="I19" s="81">
        <v>516.07093537675507</v>
      </c>
      <c r="J19" s="40">
        <v>395.15925034738376</v>
      </c>
      <c r="K19" s="69">
        <v>193.32868622377271</v>
      </c>
      <c r="L19" s="35">
        <v>6.4638369756009926</v>
      </c>
      <c r="M19" s="81">
        <v>1183.553860205225</v>
      </c>
      <c r="N19" s="40">
        <v>38.611049220458128</v>
      </c>
      <c r="O19" s="69">
        <v>102.84993679374632</v>
      </c>
      <c r="P19" s="35">
        <v>2.8688848923118146</v>
      </c>
      <c r="Q19" s="81">
        <v>25.296606373116532</v>
      </c>
      <c r="R19" s="40">
        <v>0.65696321241648414</v>
      </c>
      <c r="S19" s="72">
        <v>636.23762711560005</v>
      </c>
      <c r="T19" s="37">
        <v>14.746906765234854</v>
      </c>
      <c r="U19" s="81">
        <v>119.18082361289201</v>
      </c>
      <c r="V19" s="40">
        <v>7.9637421171931342</v>
      </c>
      <c r="W19" s="72">
        <v>36173.24488862828</v>
      </c>
      <c r="X19" s="37">
        <v>903.62853358266739</v>
      </c>
      <c r="Y19" s="81">
        <v>58630.052222070553</v>
      </c>
      <c r="Z19" s="41">
        <v>1429.4211354631609</v>
      </c>
      <c r="AA19" s="72">
        <v>295.96871997198258</v>
      </c>
      <c r="AB19" s="37">
        <v>5.3655951817808818</v>
      </c>
      <c r="AC19" s="16"/>
      <c r="AD19" s="17"/>
      <c r="AE19" s="17"/>
      <c r="AF19" s="28"/>
      <c r="AI19" s="28"/>
      <c r="AJ19" s="28"/>
      <c r="AS19" s="28"/>
      <c r="AT19" s="16"/>
      <c r="AX19" s="16"/>
      <c r="AY19" s="16"/>
      <c r="AZ19" s="16"/>
      <c r="BC19" s="8"/>
      <c r="BM19" s="30"/>
      <c r="BN19" s="16"/>
      <c r="BO19" s="16"/>
    </row>
    <row r="20" spans="1:69" x14ac:dyDescent="0.25">
      <c r="Y20" s="71"/>
    </row>
    <row r="35" spans="15:15" x14ac:dyDescent="0.25">
      <c r="O35" s="20"/>
    </row>
    <row r="36" spans="15:15" x14ac:dyDescent="0.25">
      <c r="O36" s="20"/>
    </row>
    <row r="37" spans="15:15" x14ac:dyDescent="0.25">
      <c r="O37" s="20"/>
    </row>
    <row r="38" spans="15:15" x14ac:dyDescent="0.25">
      <c r="O38" s="20"/>
    </row>
    <row r="39" spans="15:15" x14ac:dyDescent="0.25">
      <c r="O39" s="20"/>
    </row>
    <row r="40" spans="15:15" x14ac:dyDescent="0.25">
      <c r="O40" s="20"/>
    </row>
  </sheetData>
  <mergeCells count="13">
    <mergeCell ref="C3:D3"/>
    <mergeCell ref="E3:F3"/>
    <mergeCell ref="G3:H3"/>
    <mergeCell ref="I3:J3"/>
    <mergeCell ref="K3:L3"/>
    <mergeCell ref="W3:X3"/>
    <mergeCell ref="Y3:Z3"/>
    <mergeCell ref="AA3:AB3"/>
    <mergeCell ref="M3:N3"/>
    <mergeCell ref="O3:P3"/>
    <mergeCell ref="Q3:R3"/>
    <mergeCell ref="S3:T3"/>
    <mergeCell ref="U3:V3"/>
  </mergeCells>
  <pageMargins left="0.7" right="0.7" top="0.75" bottom="0.75" header="0.3" footer="0.3"/>
  <pageSetup paperSize="9" scale="9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workbookViewId="0">
      <selection activeCell="B5" sqref="B5:B19"/>
    </sheetView>
  </sheetViews>
  <sheetFormatPr defaultRowHeight="15" x14ac:dyDescent="0.25"/>
  <cols>
    <col min="2" max="2" width="18" customWidth="1"/>
    <col min="3" max="7" width="8.7109375" style="2"/>
    <col min="8" max="8" width="13.140625" style="2" customWidth="1"/>
    <col min="10" max="10" width="11.85546875" customWidth="1"/>
  </cols>
  <sheetData>
    <row r="1" spans="1:8" x14ac:dyDescent="0.25">
      <c r="A1" t="s">
        <v>71</v>
      </c>
    </row>
    <row r="2" spans="1:8" x14ac:dyDescent="0.25">
      <c r="A2" t="s">
        <v>62</v>
      </c>
    </row>
    <row r="4" spans="1:8" ht="15.75" thickBot="1" x14ac:dyDescent="0.3">
      <c r="A4" s="58" t="s">
        <v>0</v>
      </c>
      <c r="B4" s="106" t="s">
        <v>1</v>
      </c>
      <c r="C4" s="58" t="s">
        <v>57</v>
      </c>
      <c r="D4" s="58" t="s">
        <v>17</v>
      </c>
      <c r="E4" s="58" t="s">
        <v>60</v>
      </c>
      <c r="F4" s="58" t="s">
        <v>17</v>
      </c>
      <c r="G4" s="58" t="s">
        <v>58</v>
      </c>
      <c r="H4" s="58" t="s">
        <v>59</v>
      </c>
    </row>
    <row r="5" spans="1:8" ht="15.75" thickTop="1" x14ac:dyDescent="0.25">
      <c r="A5" s="18" t="s">
        <v>2</v>
      </c>
      <c r="B5" s="124" t="s">
        <v>80</v>
      </c>
      <c r="C5" s="11">
        <v>0.40833333333333327</v>
      </c>
      <c r="D5" s="11">
        <v>4.0414518843273541E-3</v>
      </c>
      <c r="E5" s="12">
        <v>9.9233333333333326E-2</v>
      </c>
      <c r="F5" s="12">
        <v>1.9769758049438459E-2</v>
      </c>
      <c r="G5" s="44">
        <v>4.1148807524353375</v>
      </c>
      <c r="H5" s="44">
        <v>0.77583333333333315</v>
      </c>
    </row>
    <row r="6" spans="1:8" x14ac:dyDescent="0.25">
      <c r="A6" s="18" t="s">
        <v>3</v>
      </c>
      <c r="B6" s="124" t="s">
        <v>81</v>
      </c>
      <c r="C6" s="11">
        <v>0.30666666666666664</v>
      </c>
      <c r="D6" s="11">
        <v>2.0816659994661348E-3</v>
      </c>
      <c r="E6" s="12">
        <v>6.2733333333333335E-2</v>
      </c>
      <c r="F6" s="12">
        <v>6.7892071211101924E-3</v>
      </c>
      <c r="G6" s="44">
        <v>4.8884165781083944</v>
      </c>
      <c r="H6" s="44">
        <v>0.58266666666666656</v>
      </c>
    </row>
    <row r="7" spans="1:8" x14ac:dyDescent="0.25">
      <c r="A7" s="18" t="s">
        <v>4</v>
      </c>
      <c r="B7" s="124" t="s">
        <v>82</v>
      </c>
      <c r="C7" s="11">
        <v>0.51400000000000001</v>
      </c>
      <c r="D7" s="11">
        <v>1.3453624047073722E-2</v>
      </c>
      <c r="E7" s="12">
        <v>0.13700000000000001</v>
      </c>
      <c r="F7" s="12">
        <v>1.0000000000000009E-3</v>
      </c>
      <c r="G7" s="44">
        <v>3.7518248175182478</v>
      </c>
      <c r="H7" s="44">
        <v>0.97660000000000002</v>
      </c>
    </row>
    <row r="8" spans="1:8" x14ac:dyDescent="0.25">
      <c r="A8" s="18" t="s">
        <v>5</v>
      </c>
      <c r="B8" s="124" t="s">
        <v>83</v>
      </c>
      <c r="C8" s="11">
        <v>0.72533333333333327</v>
      </c>
      <c r="D8" s="11">
        <v>5.3407240457950436E-2</v>
      </c>
      <c r="E8" s="12">
        <v>0.12</v>
      </c>
      <c r="F8" s="12">
        <v>1.0000000000000009E-3</v>
      </c>
      <c r="G8" s="44">
        <v>6.0444444444444443</v>
      </c>
      <c r="H8" s="44">
        <v>1.3781333333333332</v>
      </c>
    </row>
    <row r="9" spans="1:8" x14ac:dyDescent="0.25">
      <c r="A9" s="18" t="s">
        <v>6</v>
      </c>
      <c r="B9" s="124" t="s">
        <v>84</v>
      </c>
      <c r="C9" s="11">
        <v>0.6343333333333333</v>
      </c>
      <c r="D9" s="11">
        <v>6.5064070986477172E-3</v>
      </c>
      <c r="E9" s="12">
        <v>0.12566666666666668</v>
      </c>
      <c r="F9" s="12">
        <v>3.0550504633038958E-3</v>
      </c>
      <c r="G9" s="44">
        <v>5.047745358090185</v>
      </c>
      <c r="H9" s="44">
        <v>1.2052333333333332</v>
      </c>
    </row>
    <row r="10" spans="1:8" x14ac:dyDescent="0.25">
      <c r="A10" s="18" t="s">
        <v>7</v>
      </c>
      <c r="B10" s="124" t="s">
        <v>85</v>
      </c>
      <c r="C10" s="11">
        <v>0.88233333333333341</v>
      </c>
      <c r="D10" s="11">
        <v>1.3613718571108104E-2</v>
      </c>
      <c r="E10" s="12">
        <v>0.11433333333333334</v>
      </c>
      <c r="F10" s="12">
        <v>3.0550504633038958E-3</v>
      </c>
      <c r="G10" s="44">
        <v>7.7172011661807582</v>
      </c>
      <c r="H10" s="44">
        <v>1.6764333333333334</v>
      </c>
    </row>
    <row r="11" spans="1:8" x14ac:dyDescent="0.25">
      <c r="A11" s="18" t="s">
        <v>44</v>
      </c>
      <c r="B11" s="124" t="s">
        <v>86</v>
      </c>
      <c r="C11" s="11">
        <v>0.217</v>
      </c>
      <c r="D11" s="11">
        <v>3.6055512754639926E-3</v>
      </c>
      <c r="E11" s="12">
        <v>8.2799999999999999E-2</v>
      </c>
      <c r="F11" s="12">
        <v>7.2917761896536563E-3</v>
      </c>
      <c r="G11" s="44">
        <v>2.6207729468599035</v>
      </c>
      <c r="H11" s="44">
        <v>0.4123</v>
      </c>
    </row>
    <row r="12" spans="1:8" x14ac:dyDescent="0.25">
      <c r="A12" s="18" t="s">
        <v>45</v>
      </c>
      <c r="B12" s="124" t="s">
        <v>87</v>
      </c>
      <c r="C12" s="11">
        <v>1.6133333333333333E-2</v>
      </c>
      <c r="D12" s="11">
        <v>1.0016652800877812E-3</v>
      </c>
      <c r="E12" s="12">
        <v>5.7033333333333332E-2</v>
      </c>
      <c r="F12" s="12">
        <v>6.1101009266077873E-4</v>
      </c>
      <c r="G12" s="44">
        <v>0.28287551139684397</v>
      </c>
      <c r="H12" s="44">
        <v>3.0653333333333331E-2</v>
      </c>
    </row>
    <row r="13" spans="1:8" x14ac:dyDescent="0.25">
      <c r="A13" s="18" t="s">
        <v>46</v>
      </c>
      <c r="B13" s="124" t="s">
        <v>88</v>
      </c>
      <c r="C13" s="11">
        <v>1.5366666666666668</v>
      </c>
      <c r="D13" s="11">
        <v>3.5118845842842493E-2</v>
      </c>
      <c r="E13" s="12">
        <v>0.20133333333333336</v>
      </c>
      <c r="F13" s="12">
        <v>2.0816659994661348E-3</v>
      </c>
      <c r="G13" s="44">
        <v>7.6324503311258276</v>
      </c>
      <c r="H13" s="44">
        <v>2.9196666666666671</v>
      </c>
    </row>
    <row r="14" spans="1:8" x14ac:dyDescent="0.25">
      <c r="A14" s="18" t="s">
        <v>47</v>
      </c>
      <c r="B14" s="124" t="s">
        <v>89</v>
      </c>
      <c r="C14" s="11">
        <v>0.35333333333333333</v>
      </c>
      <c r="D14" s="11">
        <v>3.1021497922139953E-2</v>
      </c>
      <c r="E14" s="12">
        <v>6.7866666666666672E-2</v>
      </c>
      <c r="F14" s="12">
        <v>8.1445278152470716E-4</v>
      </c>
      <c r="G14" s="44">
        <v>5.2062868369351669</v>
      </c>
      <c r="H14" s="44">
        <v>0.67133333333333334</v>
      </c>
    </row>
    <row r="15" spans="1:8" x14ac:dyDescent="0.25">
      <c r="A15" s="18" t="s">
        <v>48</v>
      </c>
      <c r="B15" s="124" t="s">
        <v>90</v>
      </c>
      <c r="C15" s="11">
        <v>0.44</v>
      </c>
      <c r="D15" s="11">
        <v>1.100000000000001E-2</v>
      </c>
      <c r="E15" s="12">
        <v>8.2533333333333334E-2</v>
      </c>
      <c r="F15" s="12">
        <v>1.5695009822658077E-3</v>
      </c>
      <c r="G15" s="44">
        <v>5.3311793214862684</v>
      </c>
      <c r="H15" s="44">
        <v>0.83599999999999997</v>
      </c>
    </row>
    <row r="16" spans="1:8" x14ac:dyDescent="0.25">
      <c r="A16" s="18" t="s">
        <v>49</v>
      </c>
      <c r="B16" s="124" t="s">
        <v>91</v>
      </c>
      <c r="C16" s="11">
        <v>0.33900000000000002</v>
      </c>
      <c r="D16" s="11">
        <v>3.6055512754639926E-3</v>
      </c>
      <c r="E16" s="12">
        <v>6.196666666666667E-2</v>
      </c>
      <c r="F16" s="12">
        <v>2.4785748593361724E-3</v>
      </c>
      <c r="G16" s="44">
        <v>5.4706831629908557</v>
      </c>
      <c r="H16" s="44">
        <v>0.64410000000000001</v>
      </c>
    </row>
    <row r="17" spans="1:8" x14ac:dyDescent="0.25">
      <c r="A17" s="18" t="s">
        <v>50</v>
      </c>
      <c r="B17" s="124" t="s">
        <v>92</v>
      </c>
      <c r="C17" s="11">
        <v>0.59633333333333338</v>
      </c>
      <c r="D17" s="11">
        <v>4.6198845584422679E-2</v>
      </c>
      <c r="E17" s="12">
        <v>4.4450000000000003E-2</v>
      </c>
      <c r="F17" s="12" t="s">
        <v>53</v>
      </c>
      <c r="G17" s="44">
        <v>13.415823022122234</v>
      </c>
      <c r="H17" s="44">
        <v>1.1330333333333333</v>
      </c>
    </row>
    <row r="18" spans="1:8" x14ac:dyDescent="0.25">
      <c r="A18" s="18" t="s">
        <v>51</v>
      </c>
      <c r="B18" s="124" t="s">
        <v>93</v>
      </c>
      <c r="C18" s="11">
        <v>0.17333333333333334</v>
      </c>
      <c r="D18" s="11">
        <v>5.1316014394468768E-3</v>
      </c>
      <c r="E18" s="12">
        <v>4.5066666666666672E-2</v>
      </c>
      <c r="F18" s="12">
        <v>2.5501633934580221E-3</v>
      </c>
      <c r="G18" s="44">
        <v>3.8461538461538458</v>
      </c>
      <c r="H18" s="44">
        <v>0.32933333333333331</v>
      </c>
    </row>
    <row r="19" spans="1:8" x14ac:dyDescent="0.25">
      <c r="A19" s="18" t="s">
        <v>52</v>
      </c>
      <c r="B19" s="124" t="s">
        <v>94</v>
      </c>
      <c r="C19" s="11">
        <v>1.4433333333333334</v>
      </c>
      <c r="D19" s="11">
        <v>5.7735026918962632E-3</v>
      </c>
      <c r="E19" s="12">
        <v>0.24299999999999999</v>
      </c>
      <c r="F19" s="12">
        <v>5.1961524227066361E-3</v>
      </c>
      <c r="G19" s="44">
        <v>5.9396433470507546</v>
      </c>
      <c r="H19" s="44">
        <v>2.7423333333333333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zoomScaleNormal="100" workbookViewId="0">
      <selection activeCell="I41" sqref="I41"/>
    </sheetView>
  </sheetViews>
  <sheetFormatPr defaultRowHeight="15" x14ac:dyDescent="0.25"/>
  <cols>
    <col min="2" max="2" width="19.42578125" style="2" customWidth="1"/>
    <col min="4" max="4" width="10" customWidth="1"/>
    <col min="5" max="5" width="9.140625" customWidth="1"/>
    <col min="6" max="6" width="13.42578125" customWidth="1"/>
    <col min="7" max="10" width="11.140625" customWidth="1"/>
    <col min="11" max="11" width="12.28515625" customWidth="1"/>
    <col min="12" max="12" width="9.7109375" customWidth="1"/>
    <col min="13" max="13" width="11" customWidth="1"/>
    <col min="14" max="14" width="11" style="2" customWidth="1"/>
    <col min="15" max="15" width="12.5703125" style="2" customWidth="1"/>
    <col min="16" max="16" width="15.85546875" style="2" customWidth="1"/>
    <col min="17" max="19" width="10.85546875" customWidth="1"/>
    <col min="20" max="20" width="12" customWidth="1"/>
    <col min="21" max="21" width="12.140625" customWidth="1"/>
    <col min="22" max="23" width="10.85546875" customWidth="1"/>
    <col min="24" max="24" width="12.42578125" customWidth="1"/>
    <col min="25" max="25" width="13.140625" customWidth="1"/>
    <col min="26" max="26" width="11.5703125" customWidth="1"/>
    <col min="27" max="27" width="10.85546875" customWidth="1"/>
    <col min="28" max="28" width="13.7109375" customWidth="1"/>
    <col min="29" max="29" width="15" customWidth="1"/>
    <col min="30" max="30" width="14.42578125" style="13" customWidth="1"/>
  </cols>
  <sheetData>
    <row r="1" spans="1:30" x14ac:dyDescent="0.25">
      <c r="A1" t="s">
        <v>34</v>
      </c>
    </row>
    <row r="3" spans="1:30" s="13" customFormat="1" ht="17.25" x14ac:dyDescent="0.25">
      <c r="B3" s="105"/>
      <c r="C3" s="139" t="s">
        <v>35</v>
      </c>
      <c r="D3" s="139"/>
      <c r="E3" s="139"/>
      <c r="F3" s="140" t="s">
        <v>36</v>
      </c>
      <c r="G3" s="140"/>
      <c r="H3" s="140"/>
      <c r="I3" s="139" t="s">
        <v>37</v>
      </c>
      <c r="J3" s="139"/>
      <c r="K3" s="139"/>
      <c r="L3" s="141" t="s">
        <v>38</v>
      </c>
      <c r="M3" s="141"/>
      <c r="N3" s="141"/>
      <c r="O3" s="139" t="s">
        <v>39</v>
      </c>
      <c r="P3" s="139"/>
      <c r="Q3" s="53" t="s">
        <v>33</v>
      </c>
    </row>
    <row r="4" spans="1:30" s="47" customFormat="1" ht="15.75" thickBot="1" x14ac:dyDescent="0.3">
      <c r="A4" s="47" t="s">
        <v>0</v>
      </c>
      <c r="B4" s="126" t="s">
        <v>1</v>
      </c>
      <c r="C4" s="51" t="s">
        <v>31</v>
      </c>
      <c r="D4" s="51" t="s">
        <v>16</v>
      </c>
      <c r="E4" s="51" t="s">
        <v>32</v>
      </c>
      <c r="F4" s="48" t="s">
        <v>31</v>
      </c>
      <c r="G4" s="48" t="s">
        <v>16</v>
      </c>
      <c r="H4" s="48" t="s">
        <v>32</v>
      </c>
      <c r="I4" s="51" t="s">
        <v>31</v>
      </c>
      <c r="J4" s="51" t="s">
        <v>16</v>
      </c>
      <c r="K4" s="51" t="s">
        <v>32</v>
      </c>
      <c r="L4" s="48" t="s">
        <v>31</v>
      </c>
      <c r="M4" s="48" t="s">
        <v>16</v>
      </c>
      <c r="N4" s="48" t="s">
        <v>32</v>
      </c>
      <c r="O4" s="51" t="s">
        <v>16</v>
      </c>
      <c r="P4" s="51" t="s">
        <v>32</v>
      </c>
      <c r="Q4" s="54" t="s">
        <v>16</v>
      </c>
    </row>
    <row r="5" spans="1:30" ht="15.75" thickTop="1" x14ac:dyDescent="0.25">
      <c r="A5" s="13" t="s">
        <v>2</v>
      </c>
      <c r="B5" s="124" t="s">
        <v>80</v>
      </c>
      <c r="C5" s="49">
        <v>165.93077574788461</v>
      </c>
      <c r="D5" s="49">
        <v>0.42439709383570684</v>
      </c>
      <c r="E5" s="50">
        <f t="shared" ref="E5:E19" si="0">D5/Q5</f>
        <v>1.5615780407426033E-2</v>
      </c>
      <c r="F5" s="44">
        <v>75.722037189980981</v>
      </c>
      <c r="G5" s="12">
        <v>0.32936945276198776</v>
      </c>
      <c r="H5" s="46">
        <f t="shared" ref="H5:H19" si="1">G5/Q5</f>
        <v>1.2119218349870198E-2</v>
      </c>
      <c r="I5" s="49">
        <v>2266.1352305485393</v>
      </c>
      <c r="J5" s="49">
        <v>11.308624335288883</v>
      </c>
      <c r="K5" s="50">
        <f t="shared" ref="K5:K19" si="2">J5/Q5</f>
        <v>0.41610321299303782</v>
      </c>
      <c r="L5" s="44">
        <v>1480.3628543565026</v>
      </c>
      <c r="M5" s="44">
        <v>12.181549922703168</v>
      </c>
      <c r="N5" s="45">
        <f t="shared" ref="N5:N19" si="3">M5/Q5</f>
        <v>0.44822269374132462</v>
      </c>
      <c r="O5" s="49">
        <v>2.9335093620305663</v>
      </c>
      <c r="P5" s="50">
        <f>O5/Q5</f>
        <v>0.10793909450834133</v>
      </c>
      <c r="Q5" s="52">
        <f t="shared" ref="Q5:Q19" si="4">D5+G5+J5+M5+O5</f>
        <v>27.177450166620311</v>
      </c>
      <c r="R5" s="92"/>
      <c r="AC5" s="13"/>
      <c r="AD5"/>
    </row>
    <row r="6" spans="1:30" x14ac:dyDescent="0.25">
      <c r="A6" s="13" t="s">
        <v>3</v>
      </c>
      <c r="B6" s="124" t="s">
        <v>81</v>
      </c>
      <c r="C6" s="49">
        <v>239.66292421771755</v>
      </c>
      <c r="D6" s="49">
        <v>0.61298000976448297</v>
      </c>
      <c r="E6" s="50">
        <f t="shared" si="0"/>
        <v>2.9681559534143514E-2</v>
      </c>
      <c r="F6" s="44">
        <v>69.800804915827143</v>
      </c>
      <c r="G6" s="12">
        <v>0.30361376648902627</v>
      </c>
      <c r="H6" s="46">
        <f t="shared" si="1"/>
        <v>1.4701507295306475E-2</v>
      </c>
      <c r="I6" s="49">
        <v>1397.55839796851</v>
      </c>
      <c r="J6" s="49">
        <v>6.974192314828632</v>
      </c>
      <c r="K6" s="50">
        <f t="shared" si="2"/>
        <v>0.33770253694681968</v>
      </c>
      <c r="L6" s="44">
        <v>1187.8534895004843</v>
      </c>
      <c r="M6" s="44">
        <v>9.7745607035629245</v>
      </c>
      <c r="N6" s="45">
        <f t="shared" si="3"/>
        <v>0.47330125097288761</v>
      </c>
      <c r="O6" s="49">
        <v>2.9865333418873568</v>
      </c>
      <c r="P6" s="50">
        <f t="shared" ref="P6:P19" si="5">O6/Q6</f>
        <v>0.14461314525084271</v>
      </c>
      <c r="Q6" s="52">
        <f t="shared" si="4"/>
        <v>20.651880136532423</v>
      </c>
      <c r="R6" s="92"/>
      <c r="AC6" s="13"/>
      <c r="AD6"/>
    </row>
    <row r="7" spans="1:30" x14ac:dyDescent="0.25">
      <c r="A7" s="13" t="s">
        <v>4</v>
      </c>
      <c r="B7" s="124" t="s">
        <v>82</v>
      </c>
      <c r="C7" s="49">
        <v>454.16963033935889</v>
      </c>
      <c r="D7" s="49">
        <v>1.1616185747080641</v>
      </c>
      <c r="E7" s="50">
        <f t="shared" si="0"/>
        <v>0.11059823997778999</v>
      </c>
      <c r="F7" s="44">
        <v>409.87060134672566</v>
      </c>
      <c r="G7" s="12">
        <v>1.7828212324781461</v>
      </c>
      <c r="H7" s="46">
        <f t="shared" si="1"/>
        <v>0.16974323138442537</v>
      </c>
      <c r="I7" s="49">
        <v>447.80438075252346</v>
      </c>
      <c r="J7" s="49">
        <v>2.2346643083613125</v>
      </c>
      <c r="K7" s="50">
        <f t="shared" si="2"/>
        <v>0.21276341892867873</v>
      </c>
      <c r="L7" s="44">
        <v>420.15217000302914</v>
      </c>
      <c r="M7" s="44">
        <v>3.457331166451588</v>
      </c>
      <c r="N7" s="45">
        <f t="shared" si="3"/>
        <v>0.32917409410916409</v>
      </c>
      <c r="O7" s="49">
        <v>1.8666122795293258</v>
      </c>
      <c r="P7" s="50">
        <f t="shared" si="5"/>
        <v>0.1777210155999418</v>
      </c>
      <c r="Q7" s="52">
        <f t="shared" si="4"/>
        <v>10.503047561528437</v>
      </c>
      <c r="R7" s="92"/>
      <c r="AC7" s="13"/>
      <c r="AD7"/>
    </row>
    <row r="8" spans="1:30" x14ac:dyDescent="0.25">
      <c r="A8" s="13" t="s">
        <v>5</v>
      </c>
      <c r="B8" s="124" t="s">
        <v>83</v>
      </c>
      <c r="C8" s="49">
        <v>402.07916978641555</v>
      </c>
      <c r="D8" s="49">
        <v>1.0283880755701453</v>
      </c>
      <c r="E8" s="50">
        <f t="shared" si="0"/>
        <v>3.8195603292802173E-2</v>
      </c>
      <c r="F8" s="44">
        <v>396.86191499466673</v>
      </c>
      <c r="G8" s="12">
        <v>1.7262371248136879</v>
      </c>
      <c r="H8" s="46">
        <f t="shared" si="1"/>
        <v>6.4114578897792471E-2</v>
      </c>
      <c r="I8" s="49">
        <v>3263.3826738984303</v>
      </c>
      <c r="J8" s="49">
        <v>16.285157312732323</v>
      </c>
      <c r="K8" s="50">
        <f t="shared" si="2"/>
        <v>0.60485085645625281</v>
      </c>
      <c r="L8" s="44">
        <v>958.16024100666448</v>
      </c>
      <c r="M8" s="44">
        <v>7.8844701996022595</v>
      </c>
      <c r="N8" s="45">
        <f t="shared" si="3"/>
        <v>0.29283896135315246</v>
      </c>
      <c r="O8" s="49">
        <v>0</v>
      </c>
      <c r="P8" s="50">
        <f t="shared" si="5"/>
        <v>0</v>
      </c>
      <c r="Q8" s="52">
        <f t="shared" si="4"/>
        <v>26.924252712718417</v>
      </c>
      <c r="R8" s="92"/>
      <c r="AC8" s="13"/>
      <c r="AD8"/>
    </row>
    <row r="9" spans="1:30" x14ac:dyDescent="0.25">
      <c r="A9" s="13" t="s">
        <v>6</v>
      </c>
      <c r="B9" s="124" t="s">
        <v>84</v>
      </c>
      <c r="C9" s="49">
        <v>261.78338346303582</v>
      </c>
      <c r="D9" s="49">
        <v>0.66955696829258737</v>
      </c>
      <c r="E9" s="50">
        <f t="shared" si="0"/>
        <v>2.6454992495889333E-2</v>
      </c>
      <c r="F9" s="44">
        <v>39.841102140046594</v>
      </c>
      <c r="G9" s="12">
        <v>0.17329752996975467</v>
      </c>
      <c r="H9" s="46">
        <f t="shared" si="1"/>
        <v>6.8471916087991707E-3</v>
      </c>
      <c r="I9" s="49">
        <v>2726.5135089724054</v>
      </c>
      <c r="J9" s="49">
        <v>13.60603577510058</v>
      </c>
      <c r="K9" s="50">
        <f t="shared" si="2"/>
        <v>0.53759066274371947</v>
      </c>
      <c r="L9" s="44">
        <v>820.76648335535117</v>
      </c>
      <c r="M9" s="44">
        <v>6.7538900090956675</v>
      </c>
      <c r="N9" s="45">
        <f t="shared" si="3"/>
        <v>0.26685423043884987</v>
      </c>
      <c r="O9" s="49">
        <v>4.1065056074022896</v>
      </c>
      <c r="P9" s="50">
        <f t="shared" si="5"/>
        <v>0.16225292271274203</v>
      </c>
      <c r="Q9" s="52">
        <f t="shared" si="4"/>
        <v>25.309285889860881</v>
      </c>
      <c r="R9" s="92"/>
      <c r="AC9" s="13"/>
      <c r="AD9"/>
    </row>
    <row r="10" spans="1:30" x14ac:dyDescent="0.25">
      <c r="A10" s="13" t="s">
        <v>7</v>
      </c>
      <c r="B10" s="124" t="s">
        <v>85</v>
      </c>
      <c r="C10" s="49">
        <v>211.00637113759819</v>
      </c>
      <c r="D10" s="49">
        <v>0.53968584361757177</v>
      </c>
      <c r="E10" s="50">
        <f t="shared" si="0"/>
        <v>2.2329672363698653E-2</v>
      </c>
      <c r="F10" s="44">
        <v>43.175867897663068</v>
      </c>
      <c r="G10" s="12">
        <v>0.1878028181716532</v>
      </c>
      <c r="H10" s="46">
        <f t="shared" si="1"/>
        <v>7.7704009626087369E-3</v>
      </c>
      <c r="I10" s="49">
        <v>1998.4043400854177</v>
      </c>
      <c r="J10" s="49">
        <v>9.9725751788283734</v>
      </c>
      <c r="K10" s="50">
        <f t="shared" si="2"/>
        <v>0.41261845015780707</v>
      </c>
      <c r="L10" s="44">
        <v>1034.0823800993444</v>
      </c>
      <c r="M10" s="44">
        <v>8.5092152240225829</v>
      </c>
      <c r="N10" s="45">
        <f t="shared" si="3"/>
        <v>0.35207146948857709</v>
      </c>
      <c r="O10" s="49">
        <v>4.9597205887062339</v>
      </c>
      <c r="P10" s="50">
        <f t="shared" si="5"/>
        <v>0.20521000702730849</v>
      </c>
      <c r="Q10" s="52">
        <f t="shared" si="4"/>
        <v>24.168999653346415</v>
      </c>
      <c r="R10" s="92"/>
      <c r="AC10" s="13"/>
      <c r="AD10"/>
    </row>
    <row r="11" spans="1:30" x14ac:dyDescent="0.25">
      <c r="A11" s="13" t="s">
        <v>44</v>
      </c>
      <c r="B11" s="124" t="s">
        <v>86</v>
      </c>
      <c r="C11" s="49">
        <v>625.73886054998206</v>
      </c>
      <c r="D11" s="49">
        <v>1.6004370058570314</v>
      </c>
      <c r="E11" s="50">
        <f t="shared" si="0"/>
        <v>0.1340313773806093</v>
      </c>
      <c r="F11" s="44">
        <v>99.973106295691466</v>
      </c>
      <c r="G11" s="44">
        <v>0.43485474682771413</v>
      </c>
      <c r="H11" s="46">
        <f t="shared" si="1"/>
        <v>3.6417666215236996E-2</v>
      </c>
      <c r="I11" s="49">
        <v>1308.3933902152883</v>
      </c>
      <c r="J11" s="49">
        <v>6.5292349429377126</v>
      </c>
      <c r="K11" s="50">
        <f t="shared" si="2"/>
        <v>0.54680212307070408</v>
      </c>
      <c r="L11" s="44">
        <v>410.29720211080127</v>
      </c>
      <c r="M11" s="44">
        <v>3.3762370056432949</v>
      </c>
      <c r="N11" s="45">
        <f t="shared" si="3"/>
        <v>0.28274883333344958</v>
      </c>
      <c r="O11" s="49">
        <v>0</v>
      </c>
      <c r="P11" s="50">
        <f t="shared" si="5"/>
        <v>0</v>
      </c>
      <c r="Q11" s="52">
        <f t="shared" si="4"/>
        <v>11.940763701265753</v>
      </c>
      <c r="R11" s="92"/>
    </row>
    <row r="12" spans="1:30" x14ac:dyDescent="0.25">
      <c r="A12" s="13" t="s">
        <v>45</v>
      </c>
      <c r="B12" s="124" t="s">
        <v>87</v>
      </c>
      <c r="C12" s="49">
        <v>246.98748336062246</v>
      </c>
      <c r="D12" s="49">
        <v>0.63171385585099615</v>
      </c>
      <c r="E12" s="50">
        <f t="shared" si="0"/>
        <v>6.1473666137051755E-2</v>
      </c>
      <c r="F12" s="44">
        <v>19.122760647835204</v>
      </c>
      <c r="G12" s="44">
        <v>8.3178602208939564E-2</v>
      </c>
      <c r="H12" s="46">
        <f t="shared" si="1"/>
        <v>8.094319246885525E-3</v>
      </c>
      <c r="I12" s="49">
        <v>1296.2451362194026</v>
      </c>
      <c r="J12" s="49">
        <v>6.4686118879155785</v>
      </c>
      <c r="K12" s="50">
        <f t="shared" si="2"/>
        <v>0.62947691250527327</v>
      </c>
      <c r="L12" s="44">
        <v>375.83621753210394</v>
      </c>
      <c r="M12" s="44">
        <v>3.0926658509121903</v>
      </c>
      <c r="N12" s="45">
        <f t="shared" si="3"/>
        <v>0.30095510211078941</v>
      </c>
      <c r="O12" s="49">
        <v>0</v>
      </c>
      <c r="P12" s="50">
        <f t="shared" si="5"/>
        <v>0</v>
      </c>
      <c r="Q12" s="52">
        <f t="shared" si="4"/>
        <v>10.276170196887705</v>
      </c>
      <c r="R12" s="92"/>
    </row>
    <row r="13" spans="1:30" x14ac:dyDescent="0.25">
      <c r="A13" s="13" t="s">
        <v>46</v>
      </c>
      <c r="B13" s="124" t="s">
        <v>88</v>
      </c>
      <c r="C13" s="49">
        <v>232.18690679284964</v>
      </c>
      <c r="D13" s="49">
        <v>0.59385878252813351</v>
      </c>
      <c r="E13" s="50">
        <f t="shared" si="0"/>
        <v>4.1207150010671524E-2</v>
      </c>
      <c r="F13" s="44">
        <v>37.260456363895663</v>
      </c>
      <c r="G13" s="44">
        <v>0.16207245047366536</v>
      </c>
      <c r="H13" s="46">
        <f t="shared" si="1"/>
        <v>1.1246013321271493E-2</v>
      </c>
      <c r="I13" s="49">
        <v>1095.7013607708273</v>
      </c>
      <c r="J13" s="49">
        <v>5.4678445070653581</v>
      </c>
      <c r="K13" s="50">
        <f t="shared" si="2"/>
        <v>0.3794071847830161</v>
      </c>
      <c r="L13" s="44">
        <v>437.63072516224457</v>
      </c>
      <c r="M13" s="44">
        <v>3.6011579935177505</v>
      </c>
      <c r="N13" s="45">
        <f t="shared" si="3"/>
        <v>0.24988004222028123</v>
      </c>
      <c r="O13" s="49">
        <v>4.5866133492475702</v>
      </c>
      <c r="P13" s="50">
        <f t="shared" si="5"/>
        <v>0.31825960966475969</v>
      </c>
      <c r="Q13" s="52">
        <f t="shared" si="4"/>
        <v>14.411547082832477</v>
      </c>
      <c r="R13" s="92"/>
    </row>
    <row r="14" spans="1:30" x14ac:dyDescent="0.25">
      <c r="A14" s="13" t="s">
        <v>47</v>
      </c>
      <c r="B14" s="124" t="s">
        <v>89</v>
      </c>
      <c r="C14" s="49">
        <v>92.427124151952526</v>
      </c>
      <c r="D14" s="49">
        <v>0.23639859878242506</v>
      </c>
      <c r="E14" s="50">
        <f t="shared" si="0"/>
        <v>1.5744801094237992E-2</v>
      </c>
      <c r="F14" s="44">
        <v>59.569764799762574</v>
      </c>
      <c r="G14" s="44">
        <v>0.25911163462271675</v>
      </c>
      <c r="H14" s="46">
        <f t="shared" si="1"/>
        <v>1.7257552157034384E-2</v>
      </c>
      <c r="I14" s="49">
        <v>1563.0576782400433</v>
      </c>
      <c r="J14" s="49">
        <v>7.8000782386348781</v>
      </c>
      <c r="K14" s="50">
        <f t="shared" si="2"/>
        <v>0.51950680342158895</v>
      </c>
      <c r="L14" s="44">
        <v>816.50246900031414</v>
      </c>
      <c r="M14" s="44">
        <v>6.7188024604016787</v>
      </c>
      <c r="N14" s="45">
        <f t="shared" si="3"/>
        <v>0.44749084332713857</v>
      </c>
      <c r="O14" s="49">
        <v>0</v>
      </c>
      <c r="P14" s="50">
        <f t="shared" si="5"/>
        <v>0</v>
      </c>
      <c r="Q14" s="52">
        <f t="shared" si="4"/>
        <v>15.0143909324417</v>
      </c>
      <c r="R14" s="92"/>
    </row>
    <row r="15" spans="1:30" x14ac:dyDescent="0.25">
      <c r="A15" s="13" t="s">
        <v>48</v>
      </c>
      <c r="B15" s="124" t="s">
        <v>90</v>
      </c>
      <c r="C15" s="49">
        <v>133.01500689341825</v>
      </c>
      <c r="D15" s="49">
        <v>0.34020923549393389</v>
      </c>
      <c r="E15" s="50">
        <f t="shared" si="0"/>
        <v>1.5103958127016291E-2</v>
      </c>
      <c r="F15" s="44">
        <v>64.92244881229594</v>
      </c>
      <c r="G15" s="44">
        <v>0.28239429670420163</v>
      </c>
      <c r="H15" s="46">
        <f t="shared" si="1"/>
        <v>1.2537201191895709E-2</v>
      </c>
      <c r="I15" s="49">
        <v>2155.5596835578181</v>
      </c>
      <c r="J15" s="49">
        <v>10.756822613692391</v>
      </c>
      <c r="K15" s="50">
        <f t="shared" si="2"/>
        <v>0.47756081077889706</v>
      </c>
      <c r="L15" s="44">
        <v>1315.5216508287642</v>
      </c>
      <c r="M15" s="44">
        <v>10.825111300792138</v>
      </c>
      <c r="N15" s="45">
        <f t="shared" si="3"/>
        <v>0.48059256113395726</v>
      </c>
      <c r="O15" s="49">
        <v>0.31997120415934327</v>
      </c>
      <c r="P15" s="50">
        <f t="shared" si="5"/>
        <v>1.4205468768233582E-2</v>
      </c>
      <c r="Q15" s="52">
        <f t="shared" si="4"/>
        <v>22.524508650842009</v>
      </c>
      <c r="R15" s="92"/>
    </row>
    <row r="16" spans="1:30" x14ac:dyDescent="0.25">
      <c r="A16" s="13" t="s">
        <v>49</v>
      </c>
      <c r="B16" s="124" t="s">
        <v>91</v>
      </c>
      <c r="C16" s="49">
        <v>175.16966400010219</v>
      </c>
      <c r="D16" s="49">
        <v>0.44802717274567033</v>
      </c>
      <c r="E16" s="50">
        <f t="shared" si="0"/>
        <v>3.4997149299876323E-2</v>
      </c>
      <c r="F16" s="44">
        <v>37.109346709620702</v>
      </c>
      <c r="G16" s="44">
        <v>0.16141516620104698</v>
      </c>
      <c r="H16" s="46">
        <f t="shared" si="1"/>
        <v>1.2608767982046428E-2</v>
      </c>
      <c r="I16" s="49">
        <v>1172.3412071805367</v>
      </c>
      <c r="J16" s="49">
        <v>5.850297954890646</v>
      </c>
      <c r="K16" s="50">
        <f t="shared" si="2"/>
        <v>0.45698958329095607</v>
      </c>
      <c r="L16" s="44">
        <v>770.72112133859434</v>
      </c>
      <c r="M16" s="44">
        <v>6.342078760243524</v>
      </c>
      <c r="N16" s="45">
        <f t="shared" si="3"/>
        <v>0.49540449942712117</v>
      </c>
      <c r="O16" s="49">
        <v>0</v>
      </c>
      <c r="P16" s="50">
        <f t="shared" si="5"/>
        <v>0</v>
      </c>
      <c r="Q16" s="52">
        <f t="shared" si="4"/>
        <v>12.801819054080887</v>
      </c>
      <c r="R16" s="92"/>
    </row>
    <row r="17" spans="1:18" x14ac:dyDescent="0.25">
      <c r="A17" s="13" t="s">
        <v>50</v>
      </c>
      <c r="B17" s="124" t="s">
        <v>92</v>
      </c>
      <c r="C17" s="49">
        <v>72.467774945335151</v>
      </c>
      <c r="D17" s="49">
        <v>0.18534905863556997</v>
      </c>
      <c r="E17" s="50">
        <f t="shared" si="0"/>
        <v>1.7682319457895182E-2</v>
      </c>
      <c r="F17" s="44">
        <v>56.717010443256903</v>
      </c>
      <c r="G17" s="44">
        <v>0.24670295973578474</v>
      </c>
      <c r="H17" s="46">
        <f t="shared" si="1"/>
        <v>2.3535487999609628E-2</v>
      </c>
      <c r="I17" s="49">
        <v>901.81553620912871</v>
      </c>
      <c r="J17" s="49">
        <v>4.5003020919663088</v>
      </c>
      <c r="K17" s="50">
        <f t="shared" si="2"/>
        <v>0.42932928730780739</v>
      </c>
      <c r="L17" s="44">
        <v>609.62340727963522</v>
      </c>
      <c r="M17" s="44">
        <v>5.0164444129161501</v>
      </c>
      <c r="N17" s="45">
        <f t="shared" si="3"/>
        <v>0.47856931837113803</v>
      </c>
      <c r="O17" s="49">
        <v>0.53337035040101233</v>
      </c>
      <c r="P17" s="50">
        <f t="shared" si="5"/>
        <v>5.0883586863549705E-2</v>
      </c>
      <c r="Q17" s="52">
        <f t="shared" si="4"/>
        <v>10.482168873654826</v>
      </c>
      <c r="R17" s="92"/>
    </row>
    <row r="18" spans="1:18" x14ac:dyDescent="0.25">
      <c r="A18" s="13" t="s">
        <v>51</v>
      </c>
      <c r="B18" s="124" t="s">
        <v>93</v>
      </c>
      <c r="C18" s="49">
        <v>92.632788849908579</v>
      </c>
      <c r="D18" s="49">
        <v>0.23692462235896608</v>
      </c>
      <c r="E18" s="50">
        <f t="shared" si="0"/>
        <v>1.6584115757448979E-2</v>
      </c>
      <c r="F18" s="44">
        <v>78.699815176297022</v>
      </c>
      <c r="G18" s="44">
        <v>0.34232194509046127</v>
      </c>
      <c r="H18" s="46">
        <f t="shared" si="1"/>
        <v>2.3961657961804744E-2</v>
      </c>
      <c r="I18" s="49">
        <v>1639.9418700297599</v>
      </c>
      <c r="J18" s="49">
        <v>8.1837510356293208</v>
      </c>
      <c r="K18" s="50">
        <f t="shared" si="2"/>
        <v>0.57284157785588408</v>
      </c>
      <c r="L18" s="44">
        <v>645.28125242076646</v>
      </c>
      <c r="M18" s="44">
        <v>5.3098642453879155</v>
      </c>
      <c r="N18" s="45">
        <f t="shared" si="3"/>
        <v>0.37167687522334958</v>
      </c>
      <c r="O18" s="49">
        <v>0.21337600853504102</v>
      </c>
      <c r="P18" s="50">
        <f t="shared" si="5"/>
        <v>1.4935773201512612E-2</v>
      </c>
      <c r="Q18" s="52">
        <f t="shared" si="4"/>
        <v>14.286237857001705</v>
      </c>
      <c r="R18" s="92"/>
    </row>
    <row r="19" spans="1:18" x14ac:dyDescent="0.25">
      <c r="A19" s="13" t="s">
        <v>52</v>
      </c>
      <c r="B19" s="124" t="s">
        <v>94</v>
      </c>
      <c r="C19" s="49">
        <v>363.87905566125664</v>
      </c>
      <c r="D19" s="49">
        <v>0.93068457634983037</v>
      </c>
      <c r="E19" s="50">
        <f t="shared" si="0"/>
        <v>4.7007061405222268E-2</v>
      </c>
      <c r="F19" s="44">
        <v>270.93164066193532</v>
      </c>
      <c r="G19" s="44">
        <v>1.1784760359370827</v>
      </c>
      <c r="H19" s="46">
        <f t="shared" si="1"/>
        <v>5.9522524380004965E-2</v>
      </c>
      <c r="I19" s="49">
        <v>654.60248727103442</v>
      </c>
      <c r="J19" s="49">
        <v>3.2666424835123222</v>
      </c>
      <c r="K19" s="50">
        <f t="shared" si="2"/>
        <v>0.1649917358828695</v>
      </c>
      <c r="L19" s="44">
        <v>203.84204001892181</v>
      </c>
      <c r="M19" s="44">
        <v>1.6773671262614425</v>
      </c>
      <c r="N19" s="45">
        <f t="shared" si="3"/>
        <v>8.4720539597332944E-2</v>
      </c>
      <c r="O19" s="49">
        <v>12.745654646545885</v>
      </c>
      <c r="P19" s="50">
        <f t="shared" si="5"/>
        <v>0.64375813873457033</v>
      </c>
      <c r="Q19" s="52">
        <f t="shared" si="4"/>
        <v>19.798824868606562</v>
      </c>
      <c r="R19" s="92"/>
    </row>
    <row r="21" spans="1:18" x14ac:dyDescent="0.25">
      <c r="A21" s="13" t="s">
        <v>76</v>
      </c>
      <c r="B21" s="105"/>
    </row>
    <row r="22" spans="1:18" x14ac:dyDescent="0.25">
      <c r="A22" s="13" t="s">
        <v>77</v>
      </c>
      <c r="B22" s="105"/>
    </row>
  </sheetData>
  <mergeCells count="5">
    <mergeCell ref="C3:E3"/>
    <mergeCell ref="F3:H3"/>
    <mergeCell ref="I3:K3"/>
    <mergeCell ref="L3:N3"/>
    <mergeCell ref="O3:P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selection activeCell="B5" sqref="B5:B19"/>
    </sheetView>
  </sheetViews>
  <sheetFormatPr defaultRowHeight="15" x14ac:dyDescent="0.25"/>
  <cols>
    <col min="2" max="2" width="19.42578125" customWidth="1"/>
    <col min="3" max="3" width="18.140625" customWidth="1"/>
    <col min="4" max="4" width="11.85546875" customWidth="1"/>
    <col min="6" max="6" width="20" customWidth="1"/>
    <col min="7" max="7" width="13.28515625" customWidth="1"/>
    <col min="8" max="8" width="19.85546875" customWidth="1"/>
  </cols>
  <sheetData>
    <row r="1" spans="1:8" x14ac:dyDescent="0.25">
      <c r="A1" s="1" t="s">
        <v>40</v>
      </c>
      <c r="B1" s="1"/>
      <c r="C1" s="2"/>
      <c r="D1" s="2"/>
      <c r="H1" t="s">
        <v>78</v>
      </c>
    </row>
    <row r="2" spans="1:8" x14ac:dyDescent="0.25">
      <c r="A2" s="101" t="s">
        <v>64</v>
      </c>
      <c r="B2" s="101"/>
      <c r="C2" s="102"/>
      <c r="D2" s="102"/>
      <c r="E2" s="103"/>
    </row>
    <row r="3" spans="1:8" x14ac:dyDescent="0.25">
      <c r="A3" s="2"/>
      <c r="B3" s="2"/>
      <c r="C3" s="5"/>
      <c r="D3" s="2"/>
      <c r="F3" s="9"/>
      <c r="G3" s="8"/>
    </row>
    <row r="4" spans="1:8" ht="18" thickBot="1" x14ac:dyDescent="0.3">
      <c r="A4" s="125" t="s">
        <v>0</v>
      </c>
      <c r="B4" s="10" t="s">
        <v>1</v>
      </c>
      <c r="C4" s="97" t="s">
        <v>63</v>
      </c>
      <c r="D4" s="85" t="s">
        <v>72</v>
      </c>
      <c r="H4" s="2"/>
    </row>
    <row r="5" spans="1:8" ht="15.75" thickTop="1" x14ac:dyDescent="0.25">
      <c r="A5" s="6" t="s">
        <v>2</v>
      </c>
      <c r="B5" s="7" t="s">
        <v>80</v>
      </c>
      <c r="C5" s="98" t="s">
        <v>54</v>
      </c>
      <c r="D5" s="95">
        <v>86.050902796900189</v>
      </c>
      <c r="H5" s="2"/>
    </row>
    <row r="6" spans="1:8" x14ac:dyDescent="0.25">
      <c r="A6" s="3" t="s">
        <v>3</v>
      </c>
      <c r="B6" s="4" t="s">
        <v>81</v>
      </c>
      <c r="C6" s="94" t="s">
        <v>54</v>
      </c>
      <c r="D6" s="96">
        <v>59.447983014861975</v>
      </c>
      <c r="H6" s="12"/>
    </row>
    <row r="7" spans="1:8" x14ac:dyDescent="0.25">
      <c r="A7" s="3" t="s">
        <v>4</v>
      </c>
      <c r="B7" s="4" t="s">
        <v>82</v>
      </c>
      <c r="C7" s="94" t="s">
        <v>54</v>
      </c>
      <c r="D7" s="96">
        <v>33.975964432018941</v>
      </c>
      <c r="H7" s="12"/>
    </row>
    <row r="8" spans="1:8" x14ac:dyDescent="0.25">
      <c r="A8" s="3" t="s">
        <v>5</v>
      </c>
      <c r="B8" s="4" t="s">
        <v>83</v>
      </c>
      <c r="C8" s="94" t="s">
        <v>54</v>
      </c>
      <c r="D8" s="96">
        <v>78.489943195706829</v>
      </c>
      <c r="H8" s="12"/>
    </row>
    <row r="9" spans="1:8" x14ac:dyDescent="0.25">
      <c r="A9" s="3" t="s">
        <v>6</v>
      </c>
      <c r="B9" s="5" t="s">
        <v>84</v>
      </c>
      <c r="C9" s="94" t="s">
        <v>56</v>
      </c>
      <c r="D9" s="96">
        <v>87.771213048319296</v>
      </c>
      <c r="H9" s="12"/>
    </row>
    <row r="10" spans="1:8" x14ac:dyDescent="0.25">
      <c r="A10" s="3" t="s">
        <v>7</v>
      </c>
      <c r="B10" s="4" t="s">
        <v>85</v>
      </c>
      <c r="C10" s="94" t="s">
        <v>54</v>
      </c>
      <c r="D10" s="96">
        <v>71.10872727568244</v>
      </c>
      <c r="H10" s="12"/>
    </row>
    <row r="11" spans="1:8" x14ac:dyDescent="0.25">
      <c r="A11" s="3" t="s">
        <v>44</v>
      </c>
      <c r="B11" s="4" t="s">
        <v>86</v>
      </c>
      <c r="C11" s="99" t="s">
        <v>55</v>
      </c>
      <c r="D11" s="96">
        <v>29.224384826699396</v>
      </c>
      <c r="H11" s="12"/>
    </row>
    <row r="12" spans="1:8" x14ac:dyDescent="0.25">
      <c r="A12" s="3" t="s">
        <v>45</v>
      </c>
      <c r="B12" s="4" t="s">
        <v>87</v>
      </c>
      <c r="C12" s="94" t="s">
        <v>54</v>
      </c>
      <c r="D12" s="96">
        <v>36.814978436941203</v>
      </c>
      <c r="H12" s="12"/>
    </row>
    <row r="13" spans="1:8" x14ac:dyDescent="0.25">
      <c r="A13" s="3" t="s">
        <v>46</v>
      </c>
      <c r="B13" s="4" t="s">
        <v>88</v>
      </c>
      <c r="C13" s="94" t="s">
        <v>54</v>
      </c>
      <c r="D13" s="96">
        <v>55.758232304726697</v>
      </c>
      <c r="H13" s="12"/>
    </row>
    <row r="14" spans="1:8" x14ac:dyDescent="0.25">
      <c r="A14" s="3" t="s">
        <v>47</v>
      </c>
      <c r="B14" s="4" t="s">
        <v>89</v>
      </c>
      <c r="C14" s="94" t="s">
        <v>54</v>
      </c>
      <c r="D14" s="96">
        <v>47.691395790893665</v>
      </c>
      <c r="H14" s="12"/>
    </row>
    <row r="15" spans="1:8" x14ac:dyDescent="0.25">
      <c r="A15" s="3" t="s">
        <v>48</v>
      </c>
      <c r="B15" s="4" t="s">
        <v>90</v>
      </c>
      <c r="C15" s="94" t="s">
        <v>54</v>
      </c>
      <c r="D15" s="96">
        <v>78.025552253712334</v>
      </c>
      <c r="H15" s="12"/>
    </row>
    <row r="16" spans="1:8" x14ac:dyDescent="0.25">
      <c r="A16" s="3" t="s">
        <v>49</v>
      </c>
      <c r="B16" s="4" t="s">
        <v>91</v>
      </c>
      <c r="C16" s="100" t="s">
        <v>56</v>
      </c>
      <c r="D16" s="96">
        <v>47.087313332436423</v>
      </c>
      <c r="H16" s="12"/>
    </row>
    <row r="17" spans="1:8" x14ac:dyDescent="0.25">
      <c r="A17" s="3" t="s">
        <v>50</v>
      </c>
      <c r="B17" s="4" t="s">
        <v>92</v>
      </c>
      <c r="C17" s="100" t="s">
        <v>54</v>
      </c>
      <c r="D17" s="96">
        <v>44.725462333493496</v>
      </c>
      <c r="H17" s="12"/>
    </row>
    <row r="18" spans="1:8" x14ac:dyDescent="0.25">
      <c r="A18" s="3" t="s">
        <v>51</v>
      </c>
      <c r="B18" s="4" t="s">
        <v>93</v>
      </c>
      <c r="C18" s="100" t="s">
        <v>56</v>
      </c>
      <c r="D18" s="96">
        <v>59.595668927329044</v>
      </c>
      <c r="H18" s="12"/>
    </row>
    <row r="19" spans="1:8" x14ac:dyDescent="0.25">
      <c r="A19" s="3" t="s">
        <v>52</v>
      </c>
      <c r="B19" s="4" t="s">
        <v>94</v>
      </c>
      <c r="C19" s="100" t="s">
        <v>54</v>
      </c>
      <c r="D19" s="96">
        <v>84.570887317749751</v>
      </c>
      <c r="H19" s="12"/>
    </row>
    <row r="20" spans="1:8" x14ac:dyDescent="0.25">
      <c r="H20" s="12"/>
    </row>
  </sheetData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workbookViewId="0">
      <selection activeCell="H32" sqref="H32"/>
    </sheetView>
  </sheetViews>
  <sheetFormatPr defaultRowHeight="15" x14ac:dyDescent="0.25"/>
  <cols>
    <col min="1" max="1" width="8.7109375" style="1"/>
    <col min="2" max="2" width="18.140625" style="1" customWidth="1"/>
    <col min="3" max="4" width="8.7109375" style="2"/>
    <col min="5" max="5" width="11.85546875" style="2" customWidth="1"/>
    <col min="6" max="6" width="12.140625" style="2" customWidth="1"/>
  </cols>
  <sheetData>
    <row r="1" spans="1:6" x14ac:dyDescent="0.25">
      <c r="A1" s="1" t="s">
        <v>43</v>
      </c>
    </row>
    <row r="3" spans="1:6" ht="15.75" thickBot="1" x14ac:dyDescent="0.3">
      <c r="A3" s="83" t="s">
        <v>0</v>
      </c>
      <c r="B3" s="10" t="s">
        <v>1</v>
      </c>
      <c r="C3" s="113" t="s">
        <v>41</v>
      </c>
      <c r="D3" s="83" t="s">
        <v>17</v>
      </c>
      <c r="E3" s="113" t="s">
        <v>42</v>
      </c>
      <c r="F3" s="114" t="s">
        <v>17</v>
      </c>
    </row>
    <row r="4" spans="1:6" ht="15.75" thickTop="1" x14ac:dyDescent="0.25">
      <c r="A4" s="107" t="s">
        <v>2</v>
      </c>
      <c r="B4" s="131" t="s">
        <v>80</v>
      </c>
      <c r="C4" s="111">
        <v>7.07</v>
      </c>
      <c r="D4" s="14">
        <v>2.9999999999999805E-2</v>
      </c>
      <c r="E4" s="129">
        <v>6.8766666666666657E-2</v>
      </c>
      <c r="F4" s="130">
        <v>1.5307950004273371E-3</v>
      </c>
    </row>
    <row r="5" spans="1:6" x14ac:dyDescent="0.25">
      <c r="A5" s="107" t="s">
        <v>3</v>
      </c>
      <c r="B5" s="131" t="s">
        <v>81</v>
      </c>
      <c r="C5" s="111">
        <v>7.4933333333333323</v>
      </c>
      <c r="D5" s="14">
        <v>2.8867513459481187E-2</v>
      </c>
      <c r="E5" s="129">
        <v>6.0433333333333339E-2</v>
      </c>
      <c r="F5" s="130">
        <v>2.421432083155203E-3</v>
      </c>
    </row>
    <row r="6" spans="1:6" x14ac:dyDescent="0.25">
      <c r="A6" s="107" t="s">
        <v>4</v>
      </c>
      <c r="B6" s="131" t="s">
        <v>82</v>
      </c>
      <c r="C6" s="111">
        <v>6.57</v>
      </c>
      <c r="D6" s="14">
        <v>1.0000000000000231E-2</v>
      </c>
      <c r="E6" s="129">
        <v>1.5</v>
      </c>
      <c r="F6" s="130">
        <v>0.12925556080881009</v>
      </c>
    </row>
    <row r="7" spans="1:6" x14ac:dyDescent="0.25">
      <c r="A7" s="107" t="s">
        <v>5</v>
      </c>
      <c r="B7" s="131" t="s">
        <v>83</v>
      </c>
      <c r="C7" s="111">
        <v>7.55</v>
      </c>
      <c r="D7" s="14">
        <v>6.0827625302981927E-2</v>
      </c>
      <c r="E7" s="129">
        <v>0.8656666666666667</v>
      </c>
      <c r="F7" s="130">
        <v>3.6828431046317132E-2</v>
      </c>
    </row>
    <row r="8" spans="1:6" x14ac:dyDescent="0.25">
      <c r="A8" s="107" t="s">
        <v>6</v>
      </c>
      <c r="B8" s="131" t="s">
        <v>84</v>
      </c>
      <c r="C8" s="111">
        <v>6.8866666666666667</v>
      </c>
      <c r="D8" s="14">
        <v>5.7735026918961348E-3</v>
      </c>
      <c r="E8" s="129">
        <v>6.8233333333333326E-2</v>
      </c>
      <c r="F8" s="130">
        <v>1.1923226632641632E-2</v>
      </c>
    </row>
    <row r="9" spans="1:6" x14ac:dyDescent="0.25">
      <c r="A9" s="107" t="s">
        <v>7</v>
      </c>
      <c r="B9" s="131" t="s">
        <v>85</v>
      </c>
      <c r="C9" s="111">
        <v>6.73</v>
      </c>
      <c r="D9" s="14">
        <v>2.0000000000000018E-2</v>
      </c>
      <c r="E9" s="129">
        <v>3.7443333333333328E-2</v>
      </c>
      <c r="F9" s="130">
        <v>3.1767016437388822E-3</v>
      </c>
    </row>
    <row r="10" spans="1:6" x14ac:dyDescent="0.25">
      <c r="A10" s="107" t="s">
        <v>44</v>
      </c>
      <c r="B10" s="131" t="s">
        <v>86</v>
      </c>
      <c r="C10" s="111">
        <v>8.2900000000000009</v>
      </c>
      <c r="D10" s="14">
        <v>5.291502622129169E-2</v>
      </c>
      <c r="E10" s="129">
        <v>0.3674</v>
      </c>
      <c r="F10" s="130">
        <v>2.7022953206487264E-2</v>
      </c>
    </row>
    <row r="11" spans="1:6" x14ac:dyDescent="0.25">
      <c r="A11" s="107" t="s">
        <v>45</v>
      </c>
      <c r="B11" s="131" t="s">
        <v>87</v>
      </c>
      <c r="C11" s="111">
        <v>8.2766666666666655</v>
      </c>
      <c r="D11" s="14">
        <v>2.5166114784236117E-2</v>
      </c>
      <c r="E11" s="129">
        <v>3.4130000000000001E-2</v>
      </c>
      <c r="F11" s="130">
        <v>2.3243923937235752E-3</v>
      </c>
    </row>
    <row r="12" spans="1:6" x14ac:dyDescent="0.25">
      <c r="A12" s="107" t="s">
        <v>46</v>
      </c>
      <c r="B12" s="131" t="s">
        <v>88</v>
      </c>
      <c r="C12" s="111">
        <v>5.663333333333334</v>
      </c>
      <c r="D12" s="14">
        <v>5.8594652770823423E-2</v>
      </c>
      <c r="E12" s="129">
        <v>4.9066666666666668E-2</v>
      </c>
      <c r="F12" s="130">
        <v>1.700980109623074E-3</v>
      </c>
    </row>
    <row r="13" spans="1:6" x14ac:dyDescent="0.25">
      <c r="A13" s="107" t="s">
        <v>47</v>
      </c>
      <c r="B13" s="131" t="s">
        <v>89</v>
      </c>
      <c r="C13" s="111">
        <v>7.3566666666666665</v>
      </c>
      <c r="D13" s="14">
        <v>4.725815626252608E-2</v>
      </c>
      <c r="E13" s="129">
        <v>6.0866666666666659E-2</v>
      </c>
      <c r="F13" s="130">
        <v>2.2120880030716121E-3</v>
      </c>
    </row>
    <row r="14" spans="1:6" x14ac:dyDescent="0.25">
      <c r="A14" s="107" t="s">
        <v>48</v>
      </c>
      <c r="B14" s="131" t="s">
        <v>90</v>
      </c>
      <c r="C14" s="111">
        <v>7.169999999999999</v>
      </c>
      <c r="D14" s="14">
        <v>9.9999999999997868E-3</v>
      </c>
      <c r="E14" s="129">
        <v>5.1733333333333333E-2</v>
      </c>
      <c r="F14" s="130">
        <v>1.6502525059315428E-3</v>
      </c>
    </row>
    <row r="15" spans="1:6" x14ac:dyDescent="0.25">
      <c r="A15" s="107" t="s">
        <v>49</v>
      </c>
      <c r="B15" s="131" t="s">
        <v>91</v>
      </c>
      <c r="C15" s="111">
        <v>7.3566666666666665</v>
      </c>
      <c r="D15" s="14">
        <v>3.5118845842842181E-2</v>
      </c>
      <c r="E15" s="129">
        <v>3.3599999999999998E-2</v>
      </c>
      <c r="F15" s="130">
        <v>1.2696062381699299E-3</v>
      </c>
    </row>
    <row r="16" spans="1:6" x14ac:dyDescent="0.25">
      <c r="A16" s="107" t="s">
        <v>50</v>
      </c>
      <c r="B16" s="131" t="s">
        <v>92</v>
      </c>
      <c r="C16" s="111">
        <v>7.0799999999999992</v>
      </c>
      <c r="D16" s="14">
        <v>4.3588989435406823E-2</v>
      </c>
      <c r="E16" s="129">
        <v>3.8530000000000002E-2</v>
      </c>
      <c r="F16" s="130">
        <v>1.1459493880621426E-3</v>
      </c>
    </row>
    <row r="17" spans="1:6" x14ac:dyDescent="0.25">
      <c r="A17" s="107" t="s">
        <v>51</v>
      </c>
      <c r="B17" s="131" t="s">
        <v>93</v>
      </c>
      <c r="C17" s="111">
        <v>7.2633333333333328</v>
      </c>
      <c r="D17" s="14">
        <v>0.12013880860626742</v>
      </c>
      <c r="E17" s="129">
        <v>6.4000000000000001E-2</v>
      </c>
      <c r="F17" s="130">
        <v>6.4210591026714623E-3</v>
      </c>
    </row>
    <row r="18" spans="1:6" x14ac:dyDescent="0.25">
      <c r="A18" s="107" t="s">
        <v>52</v>
      </c>
      <c r="B18" s="131" t="s">
        <v>94</v>
      </c>
      <c r="C18" s="111">
        <v>4.9366666666666674</v>
      </c>
      <c r="D18" s="14">
        <v>5.7735026918966474E-3</v>
      </c>
      <c r="E18" s="129">
        <v>0.44703333333333334</v>
      </c>
      <c r="F18" s="130">
        <v>1.8036167368189231E-2</v>
      </c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tabSelected="1" zoomScaleNormal="100" workbookViewId="0">
      <selection activeCell="Q28" sqref="Q28"/>
    </sheetView>
  </sheetViews>
  <sheetFormatPr defaultRowHeight="15" x14ac:dyDescent="0.25"/>
  <cols>
    <col min="2" max="2" width="18.85546875" customWidth="1"/>
    <col min="3" max="4" width="9.5703125" style="2" bestFit="1" customWidth="1"/>
    <col min="5" max="5" width="13.7109375" style="2" customWidth="1"/>
    <col min="8" max="8" width="14.140625" customWidth="1"/>
    <col min="11" max="11" width="14.140625" customWidth="1"/>
    <col min="14" max="14" width="13" customWidth="1"/>
    <col min="15" max="15" width="20.28515625" customWidth="1"/>
    <col min="16" max="16" width="9.5703125" customWidth="1"/>
    <col min="17" max="17" width="29.85546875" customWidth="1"/>
  </cols>
  <sheetData>
    <row r="1" spans="1:17" s="86" customFormat="1" x14ac:dyDescent="0.25">
      <c r="A1" s="86" t="s">
        <v>106</v>
      </c>
      <c r="C1" s="88"/>
      <c r="D1" s="88"/>
      <c r="E1" s="88"/>
      <c r="I1" s="89"/>
      <c r="J1" s="89"/>
      <c r="K1" s="89"/>
      <c r="O1" s="115"/>
    </row>
    <row r="2" spans="1:17" s="86" customFormat="1" x14ac:dyDescent="0.25">
      <c r="A2" s="90"/>
      <c r="B2" s="90"/>
      <c r="C2" s="142" t="s">
        <v>67</v>
      </c>
      <c r="D2" s="142"/>
      <c r="E2" s="159"/>
      <c r="F2" s="160" t="s">
        <v>68</v>
      </c>
      <c r="G2" s="160"/>
      <c r="H2" s="160"/>
      <c r="I2" s="142" t="s">
        <v>69</v>
      </c>
      <c r="J2" s="142"/>
      <c r="K2" s="142"/>
      <c r="L2" s="160" t="s">
        <v>79</v>
      </c>
      <c r="M2" s="160"/>
      <c r="N2" s="160"/>
      <c r="O2" s="116"/>
      <c r="P2" s="90"/>
    </row>
    <row r="3" spans="1:17" s="86" customFormat="1" ht="15.75" thickBot="1" x14ac:dyDescent="0.3">
      <c r="A3" s="132" t="s">
        <v>0</v>
      </c>
      <c r="B3" s="133" t="s">
        <v>1</v>
      </c>
      <c r="C3" s="104" t="s">
        <v>65</v>
      </c>
      <c r="D3" s="106" t="s">
        <v>17</v>
      </c>
      <c r="E3" s="84" t="s">
        <v>66</v>
      </c>
      <c r="F3" s="110" t="s">
        <v>65</v>
      </c>
      <c r="G3" s="87" t="s">
        <v>17</v>
      </c>
      <c r="H3" s="87" t="s">
        <v>66</v>
      </c>
      <c r="I3" s="113" t="s">
        <v>65</v>
      </c>
      <c r="J3" s="114" t="s">
        <v>17</v>
      </c>
      <c r="K3" s="84" t="s">
        <v>66</v>
      </c>
      <c r="L3" s="87" t="s">
        <v>65</v>
      </c>
      <c r="M3" s="87" t="s">
        <v>17</v>
      </c>
      <c r="N3" s="87" t="s">
        <v>66</v>
      </c>
      <c r="O3" s="117" t="s">
        <v>70</v>
      </c>
      <c r="P3" s="91" t="s">
        <v>105</v>
      </c>
      <c r="Q3" s="91" t="s">
        <v>107</v>
      </c>
    </row>
    <row r="4" spans="1:17" ht="15.75" thickTop="1" x14ac:dyDescent="0.25">
      <c r="A4" s="57" t="s">
        <v>2</v>
      </c>
      <c r="B4" s="127" t="s">
        <v>80</v>
      </c>
      <c r="C4" s="146">
        <v>1.2550584249723757</v>
      </c>
      <c r="D4" s="152">
        <v>1.8526723553483424</v>
      </c>
      <c r="E4" s="156">
        <v>2.3927481566917617E-3</v>
      </c>
      <c r="F4" s="145">
        <v>71.588434045304382</v>
      </c>
      <c r="G4" s="144">
        <v>3.0758254679853523</v>
      </c>
      <c r="H4" s="147">
        <v>0.13648216704024915</v>
      </c>
      <c r="I4" s="152">
        <v>90.207113905050548</v>
      </c>
      <c r="J4" s="152">
        <v>1.7534091993519461</v>
      </c>
      <c r="K4" s="157">
        <v>0.17197837265746752</v>
      </c>
      <c r="L4" s="166">
        <v>361.47531226862748</v>
      </c>
      <c r="M4" s="165">
        <v>29.585570913280307</v>
      </c>
      <c r="N4" s="162">
        <v>0.68914671214559153</v>
      </c>
      <c r="O4" s="111">
        <f>C4+F4+I4+L4</f>
        <v>524.52591864395481</v>
      </c>
      <c r="P4" s="167">
        <v>564.68702887821246</v>
      </c>
      <c r="Q4" s="170">
        <f>O4/P4</f>
        <v>0.92887899282184627</v>
      </c>
    </row>
    <row r="5" spans="1:17" x14ac:dyDescent="0.25">
      <c r="A5" s="57" t="s">
        <v>3</v>
      </c>
      <c r="B5" s="127" t="s">
        <v>81</v>
      </c>
      <c r="C5" s="108">
        <v>0.12740357769630747</v>
      </c>
      <c r="D5" s="153">
        <v>0.22066946963605355</v>
      </c>
      <c r="E5" s="156">
        <v>2.1954947367981012E-4</v>
      </c>
      <c r="F5" s="111">
        <v>70.393103512491066</v>
      </c>
      <c r="G5" s="143">
        <v>4.2456016149561551</v>
      </c>
      <c r="H5" s="148">
        <v>0.12130561092793966</v>
      </c>
      <c r="I5" s="153">
        <v>43.617201085929651</v>
      </c>
      <c r="J5" s="153">
        <v>1.3167007660734662</v>
      </c>
      <c r="K5" s="156">
        <v>7.5163772595373837E-2</v>
      </c>
      <c r="L5" s="150">
        <v>466.15781957409848</v>
      </c>
      <c r="M5" s="163">
        <v>38.360442517536363</v>
      </c>
      <c r="N5" s="161">
        <v>0.80331106700300658</v>
      </c>
      <c r="O5" s="111">
        <f t="shared" ref="O5:O18" si="0">C5+F5+I5+L5</f>
        <v>580.29552775021557</v>
      </c>
      <c r="P5" s="167">
        <v>627.44546985210354</v>
      </c>
      <c r="Q5" s="170">
        <f t="shared" ref="Q5:Q18" si="1">O5/P5</f>
        <v>0.92485411981219379</v>
      </c>
    </row>
    <row r="6" spans="1:17" x14ac:dyDescent="0.25">
      <c r="A6" s="57" t="s">
        <v>4</v>
      </c>
      <c r="B6" s="127" t="s">
        <v>82</v>
      </c>
      <c r="C6" s="108">
        <v>9.3883213367193239</v>
      </c>
      <c r="D6" s="153">
        <v>1.6622754046794308</v>
      </c>
      <c r="E6" s="156">
        <v>1.6848806203180574E-2</v>
      </c>
      <c r="F6" s="111">
        <v>126.46374737451573</v>
      </c>
      <c r="G6" s="143">
        <v>12.114307118425055</v>
      </c>
      <c r="H6" s="148">
        <v>0.22695890935341381</v>
      </c>
      <c r="I6" s="153">
        <v>76.18658679985208</v>
      </c>
      <c r="J6" s="153">
        <v>1.7426971376900053</v>
      </c>
      <c r="K6" s="156">
        <v>0.13672870689373587</v>
      </c>
      <c r="L6" s="150">
        <v>345.17122769993085</v>
      </c>
      <c r="M6" s="163">
        <v>9.2133349176372263</v>
      </c>
      <c r="N6" s="161">
        <v>0.61946357754966974</v>
      </c>
      <c r="O6" s="111">
        <f t="shared" si="0"/>
        <v>557.209883211018</v>
      </c>
      <c r="P6" s="167">
        <v>626.68094593182911</v>
      </c>
      <c r="Q6" s="170">
        <f t="shared" si="1"/>
        <v>0.88914444715163199</v>
      </c>
    </row>
    <row r="7" spans="1:17" x14ac:dyDescent="0.25">
      <c r="A7" s="57" t="s">
        <v>5</v>
      </c>
      <c r="B7" s="127" t="s">
        <v>83</v>
      </c>
      <c r="C7" s="108">
        <v>0.12731443085065833</v>
      </c>
      <c r="D7" s="153">
        <v>0.22051506277005473</v>
      </c>
      <c r="E7" s="156">
        <v>1.9685633962103082E-4</v>
      </c>
      <c r="F7" s="111">
        <v>112.34075320940322</v>
      </c>
      <c r="G7" s="143">
        <v>3.1791411224496557</v>
      </c>
      <c r="H7" s="148">
        <v>0.1737037138626798</v>
      </c>
      <c r="I7" s="153">
        <v>144.38153552528433</v>
      </c>
      <c r="J7" s="153">
        <v>9.8498502107736972</v>
      </c>
      <c r="K7" s="156">
        <v>0.22324586775014696</v>
      </c>
      <c r="L7" s="150">
        <v>389.88817066360048</v>
      </c>
      <c r="M7" s="163">
        <v>46.35903026507448</v>
      </c>
      <c r="N7" s="161">
        <v>0.60285356204755236</v>
      </c>
      <c r="O7" s="111">
        <f t="shared" si="0"/>
        <v>646.73777382913863</v>
      </c>
      <c r="P7" s="167">
        <v>635.17304812998702</v>
      </c>
      <c r="Q7" s="170">
        <f t="shared" si="1"/>
        <v>1.0182072046872885</v>
      </c>
    </row>
    <row r="8" spans="1:17" x14ac:dyDescent="0.25">
      <c r="A8" s="57" t="s">
        <v>6</v>
      </c>
      <c r="B8" s="127" t="s">
        <v>84</v>
      </c>
      <c r="C8" s="108">
        <v>0.20019836118670775</v>
      </c>
      <c r="D8" s="153">
        <v>0.15769357267799053</v>
      </c>
      <c r="E8" s="156">
        <v>3.0217043170696921E-4</v>
      </c>
      <c r="F8" s="111">
        <v>120.43143535662928</v>
      </c>
      <c r="G8" s="143">
        <v>15.088880411583641</v>
      </c>
      <c r="H8" s="148">
        <v>0.1817738097209699</v>
      </c>
      <c r="I8" s="153">
        <v>264.50989592368461</v>
      </c>
      <c r="J8" s="153">
        <v>1.2426511754345069</v>
      </c>
      <c r="K8" s="156">
        <v>0.39923937922490876</v>
      </c>
      <c r="L8" s="150">
        <v>277.39305408921604</v>
      </c>
      <c r="M8" s="163">
        <v>22.985117222386052</v>
      </c>
      <c r="N8" s="161">
        <v>0.41868464062241445</v>
      </c>
      <c r="O8" s="111">
        <f t="shared" si="0"/>
        <v>662.53458373071658</v>
      </c>
      <c r="P8" s="167">
        <v>788.97185727174565</v>
      </c>
      <c r="Q8" s="170">
        <f t="shared" si="1"/>
        <v>0.83974425402415809</v>
      </c>
    </row>
    <row r="9" spans="1:17" x14ac:dyDescent="0.25">
      <c r="A9" s="57" t="s">
        <v>7</v>
      </c>
      <c r="B9" s="127" t="s">
        <v>85</v>
      </c>
      <c r="C9" s="108">
        <v>1.2010207909526807</v>
      </c>
      <c r="D9" s="153">
        <v>1.1897691513750337</v>
      </c>
      <c r="E9" s="156">
        <v>2.0806932752304315E-3</v>
      </c>
      <c r="F9" s="111">
        <v>96.621775069974646</v>
      </c>
      <c r="G9" s="143">
        <v>14.296980765019626</v>
      </c>
      <c r="H9" s="148">
        <v>0.16739117186260635</v>
      </c>
      <c r="I9" s="153">
        <v>131.89957354083504</v>
      </c>
      <c r="J9" s="153">
        <v>2.3945630805313023</v>
      </c>
      <c r="K9" s="156">
        <v>0.22850774752573791</v>
      </c>
      <c r="L9" s="150">
        <v>347.49908137630615</v>
      </c>
      <c r="M9" s="163">
        <v>19.362339038055186</v>
      </c>
      <c r="N9" s="161">
        <v>0.60202038733642527</v>
      </c>
      <c r="O9" s="111">
        <f t="shared" si="0"/>
        <v>577.22145077806852</v>
      </c>
      <c r="P9" s="167">
        <v>662.97500995810628</v>
      </c>
      <c r="Q9" s="170">
        <f t="shared" si="1"/>
        <v>0.87065340639995381</v>
      </c>
    </row>
    <row r="10" spans="1:17" x14ac:dyDescent="0.25">
      <c r="A10" s="57" t="s">
        <v>44</v>
      </c>
      <c r="B10" s="127" t="s">
        <v>86</v>
      </c>
      <c r="C10" s="108">
        <v>0.70961062627368998</v>
      </c>
      <c r="D10" s="153">
        <v>1.1358405665406581</v>
      </c>
      <c r="E10" s="156">
        <v>2.5058149261319193E-3</v>
      </c>
      <c r="F10" s="111">
        <v>49.794699711011084</v>
      </c>
      <c r="G10" s="143">
        <v>8.5146407025333257</v>
      </c>
      <c r="H10" s="148">
        <v>0.17583770191454734</v>
      </c>
      <c r="I10" s="153">
        <v>4.9620335752239599</v>
      </c>
      <c r="J10" s="153">
        <v>4.3008509880970385</v>
      </c>
      <c r="K10" s="156">
        <v>1.7522197859489608E-2</v>
      </c>
      <c r="L10" s="150">
        <v>227.71922533025835</v>
      </c>
      <c r="M10" s="163">
        <v>4.7912507161577889</v>
      </c>
      <c r="N10" s="161">
        <v>0.80413428529983111</v>
      </c>
      <c r="O10" s="111">
        <f t="shared" si="0"/>
        <v>283.18556924276709</v>
      </c>
      <c r="P10" s="167">
        <v>247.7766154971786</v>
      </c>
      <c r="Q10" s="170">
        <f t="shared" si="1"/>
        <v>1.1429067616995991</v>
      </c>
    </row>
    <row r="11" spans="1:17" x14ac:dyDescent="0.25">
      <c r="A11" s="57" t="s">
        <v>45</v>
      </c>
      <c r="B11" s="127" t="s">
        <v>87</v>
      </c>
      <c r="C11" s="108">
        <v>3.6415592807250381E-2</v>
      </c>
      <c r="D11" s="153">
        <v>6.3073656929897415E-2</v>
      </c>
      <c r="E11" s="156">
        <v>2.9455036558631109E-4</v>
      </c>
      <c r="F11" s="111">
        <v>65.934986583632167</v>
      </c>
      <c r="G11" s="143">
        <v>3.6726155708079848</v>
      </c>
      <c r="H11" s="148">
        <v>0.53332028688739608</v>
      </c>
      <c r="I11" s="153">
        <v>23.905653407663721</v>
      </c>
      <c r="J11" s="153">
        <v>0.67233895493998108</v>
      </c>
      <c r="K11" s="156">
        <v>0.19336274403323839</v>
      </c>
      <c r="L11" s="150">
        <v>33.754068535414014</v>
      </c>
      <c r="M11" s="163">
        <v>4.5324602402146077</v>
      </c>
      <c r="N11" s="161">
        <v>0.27302241871377914</v>
      </c>
      <c r="O11" s="111">
        <f t="shared" si="0"/>
        <v>123.63112411951715</v>
      </c>
      <c r="P11" s="167">
        <v>199.71711259681615</v>
      </c>
      <c r="Q11" s="170">
        <f t="shared" si="1"/>
        <v>0.61903120124263233</v>
      </c>
    </row>
    <row r="12" spans="1:17" x14ac:dyDescent="0.25">
      <c r="A12" s="57" t="s">
        <v>46</v>
      </c>
      <c r="B12" s="127" t="s">
        <v>88</v>
      </c>
      <c r="C12" s="108">
        <v>0.61887938298236855</v>
      </c>
      <c r="D12" s="153">
        <v>0.53596539627578565</v>
      </c>
      <c r="E12" s="156">
        <v>1.6268436731196421E-3</v>
      </c>
      <c r="F12" s="111">
        <v>59.496525619019366</v>
      </c>
      <c r="G12" s="143">
        <v>2.4922940562476952</v>
      </c>
      <c r="H12" s="148">
        <v>0.15639807842598608</v>
      </c>
      <c r="I12" s="153">
        <v>128.8841638560302</v>
      </c>
      <c r="J12" s="153">
        <v>4.2602856890990539</v>
      </c>
      <c r="K12" s="156">
        <v>0.33879685169682161</v>
      </c>
      <c r="L12" s="150">
        <v>191.41767295082784</v>
      </c>
      <c r="M12" s="163">
        <v>15.751899316047863</v>
      </c>
      <c r="N12" s="161">
        <v>0.5031782262040726</v>
      </c>
      <c r="O12" s="111">
        <f t="shared" si="0"/>
        <v>380.41724180885979</v>
      </c>
      <c r="P12" s="167">
        <v>466.61590135904567</v>
      </c>
      <c r="Q12" s="170">
        <f t="shared" si="1"/>
        <v>0.81526849106700539</v>
      </c>
    </row>
    <row r="13" spans="1:17" x14ac:dyDescent="0.25">
      <c r="A13" s="57" t="s">
        <v>47</v>
      </c>
      <c r="B13" s="127" t="s">
        <v>89</v>
      </c>
      <c r="C13" s="108">
        <v>0.21855917052423601</v>
      </c>
      <c r="D13" s="153">
        <v>0.3785555878080869</v>
      </c>
      <c r="E13" s="156">
        <v>4.4140784757133191E-4</v>
      </c>
      <c r="F13" s="111">
        <v>61.847797787226007</v>
      </c>
      <c r="G13" s="143">
        <v>3.8530041214258484</v>
      </c>
      <c r="H13" s="148">
        <v>0.12490943863304564</v>
      </c>
      <c r="I13" s="153">
        <v>73.093171934294745</v>
      </c>
      <c r="J13" s="153">
        <v>2.2848078643907348</v>
      </c>
      <c r="K13" s="156">
        <v>0.14762089194560055</v>
      </c>
      <c r="L13" s="150">
        <v>359.98157865003753</v>
      </c>
      <c r="M13" s="163">
        <v>57.805477150084663</v>
      </c>
      <c r="N13" s="161">
        <v>0.72702826157378253</v>
      </c>
      <c r="O13" s="111">
        <f t="shared" si="0"/>
        <v>495.14110754208252</v>
      </c>
      <c r="P13" s="167">
        <v>539.30672795603152</v>
      </c>
      <c r="Q13" s="170">
        <f t="shared" si="1"/>
        <v>0.91810667635959897</v>
      </c>
    </row>
    <row r="14" spans="1:17" x14ac:dyDescent="0.25">
      <c r="A14" s="57" t="s">
        <v>48</v>
      </c>
      <c r="B14" s="127" t="s">
        <v>90</v>
      </c>
      <c r="C14" s="108">
        <v>0.10896364187960279</v>
      </c>
      <c r="D14" s="153">
        <v>2.4456711830858543E-4</v>
      </c>
      <c r="E14" s="156">
        <v>2.0758508640606556E-4</v>
      </c>
      <c r="F14" s="111">
        <v>69.441576528786371</v>
      </c>
      <c r="G14" s="143">
        <v>6.1094240557361301</v>
      </c>
      <c r="H14" s="148">
        <v>0.13229216108460415</v>
      </c>
      <c r="I14" s="153">
        <v>125.97626856582963</v>
      </c>
      <c r="J14" s="153">
        <v>8.6293443133999457</v>
      </c>
      <c r="K14" s="156">
        <v>0.23999559985564967</v>
      </c>
      <c r="L14" s="150">
        <v>329.38393396712337</v>
      </c>
      <c r="M14" s="163">
        <v>24.953704568586069</v>
      </c>
      <c r="N14" s="161">
        <v>0.62750465397333999</v>
      </c>
      <c r="O14" s="111">
        <f t="shared" si="0"/>
        <v>524.91074270361901</v>
      </c>
      <c r="P14" s="167">
        <v>589.1566207582224</v>
      </c>
      <c r="Q14" s="170">
        <f t="shared" si="1"/>
        <v>0.89095280305613578</v>
      </c>
    </row>
    <row r="15" spans="1:17" x14ac:dyDescent="0.25">
      <c r="A15" s="57" t="s">
        <v>49</v>
      </c>
      <c r="B15" s="127" t="s">
        <v>91</v>
      </c>
      <c r="C15" s="108">
        <v>1.3455828306552819</v>
      </c>
      <c r="D15" s="153">
        <v>2.2369071468755481</v>
      </c>
      <c r="E15" s="156">
        <v>2.2833376836217745E-3</v>
      </c>
      <c r="F15" s="111">
        <v>70.283291496123979</v>
      </c>
      <c r="G15" s="143">
        <v>4.2442068391646304</v>
      </c>
      <c r="H15" s="148">
        <v>0.11926466683877179</v>
      </c>
      <c r="I15" s="153">
        <v>44.305857940596262</v>
      </c>
      <c r="J15" s="153">
        <v>1.3235040217470639</v>
      </c>
      <c r="K15" s="156">
        <v>7.5183208893718018E-2</v>
      </c>
      <c r="L15" s="150">
        <v>473.37049415929624</v>
      </c>
      <c r="M15" s="163">
        <v>18.80504363955588</v>
      </c>
      <c r="N15" s="161">
        <v>0.80326878658388845</v>
      </c>
      <c r="O15" s="111">
        <f t="shared" si="0"/>
        <v>589.30522642667177</v>
      </c>
      <c r="P15" s="167">
        <v>538.89256702796354</v>
      </c>
      <c r="Q15" s="170">
        <f t="shared" si="1"/>
        <v>1.0935486263555985</v>
      </c>
    </row>
    <row r="16" spans="1:17" x14ac:dyDescent="0.25">
      <c r="A16" s="57" t="s">
        <v>50</v>
      </c>
      <c r="B16" s="127" t="s">
        <v>92</v>
      </c>
      <c r="C16" s="108">
        <v>0</v>
      </c>
      <c r="D16" s="153">
        <v>0</v>
      </c>
      <c r="E16" s="156">
        <v>0</v>
      </c>
      <c r="F16" s="111">
        <v>61.468954548469299</v>
      </c>
      <c r="G16" s="143">
        <v>4.3314827533630957</v>
      </c>
      <c r="H16" s="148">
        <v>0.11008126511102852</v>
      </c>
      <c r="I16" s="153">
        <v>77.292200495757982</v>
      </c>
      <c r="J16" s="153">
        <v>7.6070188672336636</v>
      </c>
      <c r="K16" s="156">
        <v>0.13841821902273074</v>
      </c>
      <c r="L16" s="150">
        <v>419.63499425939307</v>
      </c>
      <c r="M16" s="163">
        <v>42.063916589511749</v>
      </c>
      <c r="N16" s="161">
        <v>0.75150051586624067</v>
      </c>
      <c r="O16" s="111">
        <f t="shared" si="0"/>
        <v>558.3961493036204</v>
      </c>
      <c r="P16" s="167">
        <v>564.65947067073546</v>
      </c>
      <c r="Q16" s="170">
        <f t="shared" si="1"/>
        <v>0.98890779010635366</v>
      </c>
    </row>
    <row r="17" spans="1:17" x14ac:dyDescent="0.25">
      <c r="A17" s="57" t="s">
        <v>51</v>
      </c>
      <c r="B17" s="127" t="s">
        <v>93</v>
      </c>
      <c r="C17" s="108">
        <v>0.21797006224789037</v>
      </c>
      <c r="D17" s="153">
        <v>0.37753522234229697</v>
      </c>
      <c r="E17" s="156">
        <v>3.7393857943398737E-4</v>
      </c>
      <c r="F17" s="111">
        <v>57.356064762589789</v>
      </c>
      <c r="G17" s="143">
        <v>1.9005520876144577</v>
      </c>
      <c r="H17" s="148">
        <v>9.8397207203872281E-2</v>
      </c>
      <c r="I17" s="153">
        <v>41.256740045485948</v>
      </c>
      <c r="J17" s="153">
        <v>6.260942054249047</v>
      </c>
      <c r="K17" s="156">
        <v>7.0778007794213171E-2</v>
      </c>
      <c r="L17" s="150">
        <v>484.07260615503355</v>
      </c>
      <c r="M17" s="163">
        <v>16.587426967947636</v>
      </c>
      <c r="N17" s="161">
        <v>0.83045084642248046</v>
      </c>
      <c r="O17" s="111">
        <f t="shared" si="0"/>
        <v>582.90338102535725</v>
      </c>
      <c r="P17" s="167">
        <v>496.45984836302341</v>
      </c>
      <c r="Q17" s="170">
        <f t="shared" si="1"/>
        <v>1.1741198869301597</v>
      </c>
    </row>
    <row r="18" spans="1:17" x14ac:dyDescent="0.25">
      <c r="A18" s="57" t="s">
        <v>52</v>
      </c>
      <c r="B18" s="128" t="s">
        <v>94</v>
      </c>
      <c r="C18" s="109">
        <v>0.43682152209468694</v>
      </c>
      <c r="D18" s="154">
        <v>0.4667316007644674</v>
      </c>
      <c r="E18" s="158">
        <v>7.3250282247297081E-4</v>
      </c>
      <c r="F18" s="112">
        <v>73.974387893222286</v>
      </c>
      <c r="G18" s="155">
        <v>9.1891508430655655</v>
      </c>
      <c r="H18" s="149">
        <v>0.12404711119236</v>
      </c>
      <c r="I18" s="154">
        <v>429.86431527099359</v>
      </c>
      <c r="J18" s="154">
        <v>14.228460562793673</v>
      </c>
      <c r="K18" s="158">
        <v>0.7208363331240808</v>
      </c>
      <c r="L18" s="151">
        <v>92.065552362311394</v>
      </c>
      <c r="M18" s="164">
        <v>3.5173684375720922</v>
      </c>
      <c r="N18" s="169">
        <v>0.15438405286108597</v>
      </c>
      <c r="O18" s="112">
        <f t="shared" si="0"/>
        <v>596.34107704862197</v>
      </c>
      <c r="P18" s="168">
        <v>636.23762711560005</v>
      </c>
      <c r="Q18" s="171">
        <f t="shared" si="1"/>
        <v>0.93729300442689922</v>
      </c>
    </row>
    <row r="20" spans="1:17" x14ac:dyDescent="0.25">
      <c r="A20" t="s">
        <v>73</v>
      </c>
    </row>
    <row r="21" spans="1:17" x14ac:dyDescent="0.25">
      <c r="A21" t="s">
        <v>74</v>
      </c>
    </row>
    <row r="22" spans="1:17" x14ac:dyDescent="0.25">
      <c r="A22" t="s">
        <v>75</v>
      </c>
    </row>
  </sheetData>
  <mergeCells count="4">
    <mergeCell ref="C2:E2"/>
    <mergeCell ref="F2:H2"/>
    <mergeCell ref="I2:K2"/>
    <mergeCell ref="L2:N2"/>
  </mergeCells>
  <pageMargins left="0.7" right="0.7" top="0.75" bottom="0.75" header="0.3" footer="0.3"/>
  <pageSetup paperSize="9" scale="98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1"/>
  <sheetViews>
    <sheetView zoomScaleNormal="100" workbookViewId="0"/>
  </sheetViews>
  <sheetFormatPr defaultRowHeight="15" x14ac:dyDescent="0.25"/>
  <cols>
    <col min="1" max="1" width="13.140625" style="1" customWidth="1"/>
    <col min="2" max="2" width="17.42578125" style="1" customWidth="1"/>
    <col min="3" max="8" width="9.140625" style="2"/>
    <col min="14" max="16" width="9.140625" style="2"/>
    <col min="31" max="31" width="9.140625" style="2"/>
    <col min="36" max="37" width="9.140625" style="2"/>
    <col min="39" max="42" width="9.140625" style="2"/>
    <col min="47" max="47" width="9.140625" style="2"/>
    <col min="61" max="61" width="9.140625" style="2"/>
  </cols>
  <sheetData>
    <row r="1" spans="1:69" x14ac:dyDescent="0.25">
      <c r="A1" s="1" t="s">
        <v>104</v>
      </c>
    </row>
    <row r="3" spans="1:69" s="21" customFormat="1" x14ac:dyDescent="0.25">
      <c r="A3" s="32"/>
      <c r="B3" s="32"/>
      <c r="C3" s="134" t="s">
        <v>18</v>
      </c>
      <c r="D3" s="135"/>
      <c r="E3" s="136" t="s">
        <v>19</v>
      </c>
      <c r="F3" s="137"/>
      <c r="G3" s="134" t="s">
        <v>20</v>
      </c>
      <c r="H3" s="135"/>
      <c r="I3" s="136" t="s">
        <v>21</v>
      </c>
      <c r="J3" s="137"/>
      <c r="K3" s="134" t="s">
        <v>22</v>
      </c>
      <c r="L3" s="135"/>
      <c r="M3" s="136" t="s">
        <v>23</v>
      </c>
      <c r="N3" s="137"/>
      <c r="O3" s="134" t="s">
        <v>24</v>
      </c>
      <c r="P3" s="135"/>
      <c r="Q3" s="136" t="s">
        <v>25</v>
      </c>
      <c r="R3" s="137"/>
      <c r="S3" s="134" t="s">
        <v>26</v>
      </c>
      <c r="T3" s="135"/>
      <c r="U3" s="136" t="s">
        <v>27</v>
      </c>
      <c r="V3" s="137"/>
      <c r="W3" s="134" t="s">
        <v>28</v>
      </c>
      <c r="X3" s="135"/>
      <c r="Y3" s="136" t="s">
        <v>29</v>
      </c>
      <c r="Z3" s="137"/>
      <c r="AA3" s="134" t="s">
        <v>30</v>
      </c>
      <c r="AB3" s="135"/>
      <c r="AD3" s="22"/>
      <c r="AI3" s="22"/>
      <c r="AJ3" s="22"/>
      <c r="AL3" s="22"/>
      <c r="AM3" s="22"/>
      <c r="AN3" s="22"/>
      <c r="AO3" s="22"/>
      <c r="AT3" s="22"/>
      <c r="BH3" s="22"/>
    </row>
    <row r="4" spans="1:69" s="21" customFormat="1" ht="15.75" thickBot="1" x14ac:dyDescent="0.3">
      <c r="A4" s="121" t="s">
        <v>0</v>
      </c>
      <c r="B4" s="33" t="s">
        <v>1</v>
      </c>
      <c r="C4" s="36" t="s">
        <v>31</v>
      </c>
      <c r="D4" s="34" t="s">
        <v>17</v>
      </c>
      <c r="E4" s="38" t="s">
        <v>31</v>
      </c>
      <c r="F4" s="39" t="s">
        <v>17</v>
      </c>
      <c r="G4" s="36" t="s">
        <v>31</v>
      </c>
      <c r="H4" s="34" t="s">
        <v>17</v>
      </c>
      <c r="I4" s="38" t="s">
        <v>31</v>
      </c>
      <c r="J4" s="39" t="s">
        <v>17</v>
      </c>
      <c r="K4" s="36" t="s">
        <v>31</v>
      </c>
      <c r="L4" s="34" t="s">
        <v>17</v>
      </c>
      <c r="M4" s="38" t="s">
        <v>31</v>
      </c>
      <c r="N4" s="39" t="s">
        <v>17</v>
      </c>
      <c r="O4" s="36" t="s">
        <v>31</v>
      </c>
      <c r="P4" s="34" t="s">
        <v>17</v>
      </c>
      <c r="Q4" s="38" t="s">
        <v>31</v>
      </c>
      <c r="R4" s="39" t="s">
        <v>17</v>
      </c>
      <c r="S4" s="36" t="s">
        <v>31</v>
      </c>
      <c r="T4" s="34" t="s">
        <v>17</v>
      </c>
      <c r="U4" s="38" t="s">
        <v>31</v>
      </c>
      <c r="V4" s="39" t="s">
        <v>17</v>
      </c>
      <c r="W4" s="36" t="s">
        <v>31</v>
      </c>
      <c r="X4" s="34" t="s">
        <v>17</v>
      </c>
      <c r="Y4" s="38" t="s">
        <v>31</v>
      </c>
      <c r="Z4" s="39" t="s">
        <v>17</v>
      </c>
      <c r="AA4" s="36" t="s">
        <v>31</v>
      </c>
      <c r="AB4" s="34" t="s">
        <v>17</v>
      </c>
      <c r="AC4" s="22"/>
      <c r="AD4" s="22"/>
      <c r="AE4" s="22"/>
      <c r="AF4" s="22"/>
      <c r="AG4" s="22"/>
      <c r="AH4" s="22"/>
      <c r="AI4" s="22"/>
      <c r="AJ4" s="22"/>
      <c r="AK4" s="22"/>
      <c r="AL4" s="23"/>
      <c r="AM4" s="23"/>
      <c r="AN4" s="24"/>
      <c r="AO4" s="22"/>
      <c r="AP4" s="22"/>
      <c r="AQ4" s="22"/>
      <c r="AR4" s="22"/>
      <c r="AS4" s="22"/>
      <c r="AT4" s="22"/>
      <c r="AU4" s="22"/>
      <c r="AV4" s="22"/>
      <c r="AW4" s="22"/>
      <c r="AX4" s="22"/>
      <c r="AY4" s="22"/>
      <c r="AZ4" s="22"/>
      <c r="BA4" s="22"/>
      <c r="BB4" s="22"/>
      <c r="BC4" s="22"/>
      <c r="BD4" s="22"/>
      <c r="BF4" s="22"/>
      <c r="BG4" s="22"/>
      <c r="BH4" s="22"/>
      <c r="BI4" s="22"/>
      <c r="BK4" s="22"/>
      <c r="BL4" s="22"/>
      <c r="BM4" s="25"/>
      <c r="BN4" s="25"/>
      <c r="BO4" s="25"/>
      <c r="BP4" s="22"/>
      <c r="BQ4" s="22"/>
    </row>
    <row r="5" spans="1:69" s="20" customFormat="1" ht="15.75" thickTop="1" x14ac:dyDescent="0.25">
      <c r="A5" s="24" t="s">
        <v>8</v>
      </c>
      <c r="B5" s="120" t="s">
        <v>96</v>
      </c>
      <c r="C5" s="59">
        <v>465.67248003325523</v>
      </c>
      <c r="D5" s="55">
        <v>58.631010254733226</v>
      </c>
      <c r="E5" s="61">
        <v>187.11417958675872</v>
      </c>
      <c r="F5" s="62">
        <v>11.48588373266352</v>
      </c>
      <c r="G5" s="63">
        <v>590.42841538720688</v>
      </c>
      <c r="H5" s="64">
        <v>144.48465690984099</v>
      </c>
      <c r="I5" s="61">
        <v>121.47817857866202</v>
      </c>
      <c r="J5" s="62">
        <v>111.70043904405787</v>
      </c>
      <c r="K5" s="63">
        <v>7.5206948649910217</v>
      </c>
      <c r="L5" s="64">
        <v>2.441969598147903</v>
      </c>
      <c r="M5" s="61">
        <v>89.277377422539118</v>
      </c>
      <c r="N5" s="62">
        <v>6.8111711811026572</v>
      </c>
      <c r="O5" s="63">
        <v>27.326951407037289</v>
      </c>
      <c r="P5" s="64">
        <v>6.5641209196434858</v>
      </c>
      <c r="Q5" s="61">
        <v>0</v>
      </c>
      <c r="R5" s="62">
        <v>0</v>
      </c>
      <c r="S5" s="63">
        <v>60.952466464122864</v>
      </c>
      <c r="T5" s="64">
        <v>14.693351607783367</v>
      </c>
      <c r="U5" s="61">
        <v>10.500987101416436</v>
      </c>
      <c r="V5" s="62">
        <v>1.5108153824468107</v>
      </c>
      <c r="W5" s="63">
        <v>6.6876700476546693</v>
      </c>
      <c r="X5" s="64">
        <v>0.49080850931863895</v>
      </c>
      <c r="Y5" s="61">
        <v>4.1020149406019586</v>
      </c>
      <c r="Z5" s="62">
        <v>0.483839693653554</v>
      </c>
      <c r="AA5" s="63">
        <v>97.254660439649356</v>
      </c>
      <c r="AB5" s="64">
        <v>7.9446220733523996</v>
      </c>
      <c r="AC5" s="16"/>
      <c r="AD5" s="17"/>
      <c r="AE5" s="17"/>
      <c r="AF5" s="28"/>
      <c r="AI5" s="28"/>
      <c r="AJ5" s="28"/>
      <c r="AK5" s="16"/>
      <c r="AL5" s="29"/>
      <c r="AM5" s="29"/>
      <c r="AN5" s="28"/>
      <c r="AO5" s="28"/>
      <c r="AP5" s="16"/>
      <c r="AS5" s="28"/>
      <c r="AT5" s="16"/>
      <c r="AU5" s="16"/>
      <c r="AX5" s="16"/>
      <c r="AY5" s="16"/>
      <c r="AZ5" s="16"/>
      <c r="BC5" s="16"/>
      <c r="BD5" s="16"/>
      <c r="BE5" s="26"/>
      <c r="BH5" s="26"/>
      <c r="BI5" s="26"/>
      <c r="BJ5" s="26"/>
      <c r="BM5" s="16"/>
      <c r="BN5" s="16"/>
      <c r="BO5" s="16"/>
    </row>
    <row r="6" spans="1:69" s="20" customFormat="1" x14ac:dyDescent="0.25">
      <c r="A6" s="24" t="s">
        <v>9</v>
      </c>
      <c r="B6" s="120" t="s">
        <v>97</v>
      </c>
      <c r="C6" s="60">
        <v>1710.7310003272494</v>
      </c>
      <c r="D6" s="55">
        <v>70.397635802055731</v>
      </c>
      <c r="E6" s="61">
        <v>3661.5323992552626</v>
      </c>
      <c r="F6" s="62">
        <v>125.17909161128372</v>
      </c>
      <c r="G6" s="63">
        <v>2055.3345829162381</v>
      </c>
      <c r="H6" s="64">
        <v>89.03054585748535</v>
      </c>
      <c r="I6" s="61">
        <v>175.65902966003924</v>
      </c>
      <c r="J6" s="62">
        <v>8.6644628730552267</v>
      </c>
      <c r="K6" s="63">
        <v>62.750408187086201</v>
      </c>
      <c r="L6" s="64">
        <v>1.9652752142998098</v>
      </c>
      <c r="M6" s="61">
        <v>105.29656412701394</v>
      </c>
      <c r="N6" s="62">
        <v>2.8021456817199359</v>
      </c>
      <c r="O6" s="63">
        <v>52.882579678685467</v>
      </c>
      <c r="P6" s="64">
        <v>2.2377499113016786</v>
      </c>
      <c r="Q6" s="61">
        <v>13.808893100045337</v>
      </c>
      <c r="R6" s="62">
        <v>0.57509735986915766</v>
      </c>
      <c r="S6" s="63">
        <v>226.30146048971605</v>
      </c>
      <c r="T6" s="64">
        <v>8.0884484558681535</v>
      </c>
      <c r="U6" s="61">
        <v>118.58261651709229</v>
      </c>
      <c r="V6" s="62">
        <v>15.579139440871895</v>
      </c>
      <c r="W6" s="63">
        <v>9674.8524292451111</v>
      </c>
      <c r="X6" s="64">
        <v>349.41803592001173</v>
      </c>
      <c r="Y6" s="61">
        <v>13789.541249682739</v>
      </c>
      <c r="Z6" s="62">
        <v>511.6422952467754</v>
      </c>
      <c r="AA6" s="63">
        <v>227.02676112108861</v>
      </c>
      <c r="AB6" s="64">
        <v>6.8208859643503725</v>
      </c>
      <c r="AC6" s="16"/>
      <c r="AD6" s="17"/>
      <c r="AE6" s="17"/>
      <c r="AF6" s="28"/>
      <c r="AI6" s="28"/>
      <c r="AJ6" s="28"/>
      <c r="AK6" s="16"/>
      <c r="AL6" s="29"/>
      <c r="AM6" s="29"/>
      <c r="AN6" s="28"/>
      <c r="AO6" s="28"/>
      <c r="AP6" s="16"/>
      <c r="AS6" s="28"/>
      <c r="AT6" s="16"/>
      <c r="AU6" s="16"/>
      <c r="AX6" s="16"/>
      <c r="AY6" s="16"/>
      <c r="AZ6" s="16"/>
      <c r="BC6" s="16"/>
      <c r="BD6" s="16"/>
      <c r="BE6" s="26"/>
      <c r="BH6" s="26"/>
      <c r="BI6" s="26"/>
      <c r="BJ6" s="26"/>
      <c r="BM6" s="16"/>
      <c r="BN6" s="16"/>
      <c r="BO6" s="16"/>
    </row>
    <row r="7" spans="1:69" s="20" customFormat="1" x14ac:dyDescent="0.25">
      <c r="A7" s="24" t="s">
        <v>10</v>
      </c>
      <c r="B7" s="120" t="s">
        <v>98</v>
      </c>
      <c r="C7" s="60">
        <v>173.20172411402601</v>
      </c>
      <c r="D7" s="55">
        <v>19.898809172215827</v>
      </c>
      <c r="E7" s="61">
        <v>97.732245459084808</v>
      </c>
      <c r="F7" s="62">
        <v>1.0806470402905743</v>
      </c>
      <c r="G7" s="63">
        <v>159.80652637391458</v>
      </c>
      <c r="H7" s="64">
        <v>3.3355392357858094</v>
      </c>
      <c r="I7" s="61">
        <v>27.427712419343663</v>
      </c>
      <c r="J7" s="62">
        <v>2.5274280105274403</v>
      </c>
      <c r="K7" s="63">
        <v>4.0966633920541113</v>
      </c>
      <c r="L7" s="64">
        <v>1.6762868296572004</v>
      </c>
      <c r="M7" s="61">
        <v>54.439928880899942</v>
      </c>
      <c r="N7" s="62">
        <v>1.0693103918817903</v>
      </c>
      <c r="O7" s="63">
        <v>14.888954881910605</v>
      </c>
      <c r="P7" s="64">
        <v>1.6110776011157826</v>
      </c>
      <c r="Q7" s="61">
        <v>0</v>
      </c>
      <c r="R7" s="62">
        <v>0</v>
      </c>
      <c r="S7" s="63">
        <v>7.2051128642904105</v>
      </c>
      <c r="T7" s="64">
        <v>1.0962862355098635</v>
      </c>
      <c r="U7" s="61">
        <v>6.5253412025546202</v>
      </c>
      <c r="V7" s="62">
        <v>0.20809314352657418</v>
      </c>
      <c r="W7" s="63">
        <v>6.8130908643883288</v>
      </c>
      <c r="X7" s="64">
        <v>4.7109847647037393</v>
      </c>
      <c r="Y7" s="61">
        <v>8.8505073144017157</v>
      </c>
      <c r="Z7" s="62">
        <v>7.015380608712368</v>
      </c>
      <c r="AA7" s="63">
        <v>44.47057710852696</v>
      </c>
      <c r="AB7" s="64">
        <v>0.9481427306617467</v>
      </c>
      <c r="AC7" s="29"/>
      <c r="AD7" s="17"/>
      <c r="AE7" s="17"/>
      <c r="AF7" s="28"/>
      <c r="AG7" s="27"/>
      <c r="AH7" s="27"/>
      <c r="AI7" s="28"/>
      <c r="AJ7" s="28"/>
      <c r="AK7" s="16"/>
      <c r="AL7" s="29"/>
      <c r="AM7" s="29"/>
      <c r="AN7" s="28"/>
      <c r="AO7" s="28"/>
      <c r="AP7" s="16"/>
      <c r="AQ7" s="27"/>
      <c r="AR7" s="27"/>
      <c r="AS7" s="28"/>
      <c r="AT7" s="16"/>
      <c r="AU7" s="16"/>
      <c r="AV7" s="27"/>
      <c r="AW7" s="27"/>
      <c r="AX7" s="16"/>
      <c r="AY7" s="16"/>
      <c r="AZ7" s="16"/>
      <c r="BA7" s="27"/>
      <c r="BB7" s="27"/>
      <c r="BC7" s="16"/>
      <c r="BD7" s="16"/>
      <c r="BE7" s="26"/>
      <c r="BF7" s="27"/>
      <c r="BG7" s="27"/>
      <c r="BH7" s="26"/>
      <c r="BI7" s="26"/>
      <c r="BJ7" s="26"/>
      <c r="BK7" s="27"/>
      <c r="BL7" s="27"/>
      <c r="BM7" s="16"/>
      <c r="BN7" s="16"/>
      <c r="BO7" s="16"/>
      <c r="BP7" s="27"/>
      <c r="BQ7" s="27"/>
    </row>
    <row r="8" spans="1:69" s="20" customFormat="1" x14ac:dyDescent="0.25">
      <c r="A8" s="24" t="s">
        <v>11</v>
      </c>
      <c r="B8" s="120" t="s">
        <v>99</v>
      </c>
      <c r="C8" s="60">
        <v>486.60990170039531</v>
      </c>
      <c r="D8" s="55">
        <v>7.5517314999718961</v>
      </c>
      <c r="E8" s="61">
        <v>125.01781369925207</v>
      </c>
      <c r="F8" s="62">
        <v>2.0234677433503427</v>
      </c>
      <c r="G8" s="63">
        <v>234.52871909887483</v>
      </c>
      <c r="H8" s="64">
        <v>34.058538398885503</v>
      </c>
      <c r="I8" s="61">
        <v>33.116825011161787</v>
      </c>
      <c r="J8" s="62">
        <v>7.0734006945380683</v>
      </c>
      <c r="K8" s="63">
        <v>6.5863828507914191</v>
      </c>
      <c r="L8" s="64">
        <v>2.2797741915450382</v>
      </c>
      <c r="M8" s="61">
        <v>69.846662194756007</v>
      </c>
      <c r="N8" s="62">
        <v>2.8286343576794257</v>
      </c>
      <c r="O8" s="63">
        <v>21.325502552156795</v>
      </c>
      <c r="P8" s="64">
        <v>0.74678539173783809</v>
      </c>
      <c r="Q8" s="61">
        <v>0</v>
      </c>
      <c r="R8" s="62">
        <v>0</v>
      </c>
      <c r="S8" s="63">
        <v>31.083556303481277</v>
      </c>
      <c r="T8" s="64">
        <v>9.1571651086923715</v>
      </c>
      <c r="U8" s="61">
        <v>26.082920221179432</v>
      </c>
      <c r="V8" s="62">
        <v>5.9134735262723606</v>
      </c>
      <c r="W8" s="63">
        <v>8.4012092325573224</v>
      </c>
      <c r="X8" s="64">
        <v>2.7354242016000114</v>
      </c>
      <c r="Y8" s="61">
        <v>7.2323893595333404</v>
      </c>
      <c r="Z8" s="62">
        <v>0.77967930698461152</v>
      </c>
      <c r="AA8" s="63">
        <v>25.782349487590796</v>
      </c>
      <c r="AB8" s="64">
        <v>0.76712657035116327</v>
      </c>
      <c r="AC8" s="29"/>
      <c r="AD8" s="17"/>
      <c r="AE8" s="17"/>
      <c r="AF8" s="28"/>
      <c r="AG8" s="27"/>
      <c r="AH8" s="27"/>
      <c r="AI8" s="28"/>
      <c r="AJ8" s="28"/>
      <c r="AK8" s="16"/>
      <c r="AL8" s="29"/>
      <c r="AM8" s="29"/>
      <c r="AN8" s="28"/>
      <c r="AO8" s="28"/>
      <c r="AP8" s="16"/>
      <c r="AQ8" s="27"/>
      <c r="AR8" s="27"/>
      <c r="AS8" s="28"/>
      <c r="AT8" s="16"/>
      <c r="AU8" s="16"/>
      <c r="AV8" s="27"/>
      <c r="AW8" s="27"/>
      <c r="AX8" s="16"/>
      <c r="AY8" s="16"/>
      <c r="AZ8" s="16"/>
      <c r="BA8" s="27"/>
      <c r="BB8" s="27"/>
      <c r="BC8" s="16"/>
      <c r="BD8" s="16"/>
      <c r="BE8" s="26"/>
      <c r="BF8" s="27"/>
      <c r="BG8" s="27"/>
      <c r="BH8" s="26"/>
      <c r="BI8" s="26"/>
      <c r="BJ8" s="26"/>
      <c r="BK8" s="27"/>
      <c r="BL8" s="27"/>
      <c r="BM8" s="16"/>
      <c r="BN8" s="16"/>
      <c r="BO8" s="16"/>
      <c r="BP8" s="27"/>
      <c r="BQ8" s="27"/>
    </row>
    <row r="9" spans="1:69" s="20" customFormat="1" x14ac:dyDescent="0.25">
      <c r="A9" s="24" t="s">
        <v>12</v>
      </c>
      <c r="B9" s="120" t="s">
        <v>100</v>
      </c>
      <c r="C9" s="60">
        <v>701.36164841309699</v>
      </c>
      <c r="D9" s="55">
        <v>32.808789186503901</v>
      </c>
      <c r="E9" s="61">
        <v>152.33609972375612</v>
      </c>
      <c r="F9" s="62">
        <v>5.4364561935571034</v>
      </c>
      <c r="G9" s="63">
        <v>394.75580257301129</v>
      </c>
      <c r="H9" s="64">
        <v>20.033994255596632</v>
      </c>
      <c r="I9" s="61">
        <v>28.369794874421558</v>
      </c>
      <c r="J9" s="62">
        <v>3.1672089306301059</v>
      </c>
      <c r="K9" s="63">
        <v>6.6418396109251274</v>
      </c>
      <c r="L9" s="64">
        <v>0.90829760626676992</v>
      </c>
      <c r="M9" s="61">
        <v>93.326603715251181</v>
      </c>
      <c r="N9" s="62">
        <v>0.25262139172341519</v>
      </c>
      <c r="O9" s="63">
        <v>17.270427085344011</v>
      </c>
      <c r="P9" s="64">
        <v>1.4392586928707538</v>
      </c>
      <c r="Q9" s="61">
        <v>0</v>
      </c>
      <c r="R9" s="62">
        <v>0</v>
      </c>
      <c r="S9" s="63">
        <v>20.988398281232957</v>
      </c>
      <c r="T9" s="64">
        <v>1.5932822561718036</v>
      </c>
      <c r="U9" s="61">
        <v>5.5535262363970856</v>
      </c>
      <c r="V9" s="62">
        <v>0.41592925329755948</v>
      </c>
      <c r="W9" s="63">
        <v>0.4602236897947895</v>
      </c>
      <c r="X9" s="64">
        <v>0.45169402147187893</v>
      </c>
      <c r="Y9" s="61">
        <v>3.4195740034707693</v>
      </c>
      <c r="Z9" s="62">
        <v>0.19149497741956098</v>
      </c>
      <c r="AA9" s="63">
        <v>10.502431503502944</v>
      </c>
      <c r="AB9" s="64">
        <v>0.27971336848111955</v>
      </c>
      <c r="AC9" s="29"/>
      <c r="AD9" s="17"/>
      <c r="AE9" s="17"/>
      <c r="AF9" s="28"/>
      <c r="AG9" s="27"/>
      <c r="AH9" s="27"/>
      <c r="AI9" s="28"/>
      <c r="AJ9" s="28"/>
      <c r="AK9" s="16"/>
      <c r="AL9" s="29"/>
      <c r="AM9" s="29"/>
      <c r="AN9" s="28"/>
      <c r="AO9" s="28"/>
      <c r="AP9" s="16"/>
      <c r="AQ9" s="27"/>
      <c r="AR9" s="27"/>
      <c r="AS9" s="28"/>
      <c r="AT9" s="16"/>
      <c r="AU9" s="16"/>
      <c r="AV9" s="27"/>
      <c r="AW9" s="27"/>
      <c r="AX9" s="16"/>
      <c r="AY9" s="16"/>
      <c r="AZ9" s="16"/>
      <c r="BA9" s="27"/>
      <c r="BB9" s="27"/>
      <c r="BC9" s="16"/>
      <c r="BD9" s="16"/>
      <c r="BE9" s="26"/>
      <c r="BF9" s="27"/>
      <c r="BG9" s="27"/>
      <c r="BH9" s="26"/>
      <c r="BI9" s="26"/>
      <c r="BJ9" s="26"/>
      <c r="BK9" s="27"/>
      <c r="BL9" s="27"/>
      <c r="BM9" s="16"/>
      <c r="BN9" s="16"/>
      <c r="BO9" s="16"/>
      <c r="BP9" s="27"/>
      <c r="BQ9" s="27"/>
    </row>
    <row r="10" spans="1:69" s="20" customFormat="1" x14ac:dyDescent="0.25">
      <c r="A10" s="24" t="s">
        <v>13</v>
      </c>
      <c r="B10" s="120" t="s">
        <v>101</v>
      </c>
      <c r="C10" s="60">
        <v>613.4664568010129</v>
      </c>
      <c r="D10" s="55">
        <v>19.147646193918391</v>
      </c>
      <c r="E10" s="61">
        <v>319.85800281787579</v>
      </c>
      <c r="F10" s="62">
        <v>6.6533965727017979</v>
      </c>
      <c r="G10" s="63">
        <v>436.58694746891206</v>
      </c>
      <c r="H10" s="64">
        <v>29.851411245407984</v>
      </c>
      <c r="I10" s="61">
        <v>71.753163649066451</v>
      </c>
      <c r="J10" s="62">
        <v>27.452580900544277</v>
      </c>
      <c r="K10" s="63">
        <v>5.7231501134367813</v>
      </c>
      <c r="L10" s="64">
        <v>2.296705987771773</v>
      </c>
      <c r="M10" s="61">
        <v>71.148578901453206</v>
      </c>
      <c r="N10" s="62">
        <v>3.4098508643507066</v>
      </c>
      <c r="O10" s="63">
        <v>7.6723064231975853</v>
      </c>
      <c r="P10" s="64">
        <v>0.54413135507697308</v>
      </c>
      <c r="Q10" s="65">
        <v>0</v>
      </c>
      <c r="R10" s="65">
        <v>0</v>
      </c>
      <c r="S10" s="63">
        <v>5.5339902954260189</v>
      </c>
      <c r="T10" s="64">
        <v>1.8239603610637135E-2</v>
      </c>
      <c r="U10" s="61">
        <v>7.9776604091235184</v>
      </c>
      <c r="V10" s="62">
        <v>0.65569598469496682</v>
      </c>
      <c r="W10" s="63">
        <v>3.5060161449571958</v>
      </c>
      <c r="X10" s="64">
        <v>0.68254700372120714</v>
      </c>
      <c r="Y10" s="61">
        <v>2.9133854076248102</v>
      </c>
      <c r="Z10" s="62">
        <v>0.16203925910042388</v>
      </c>
      <c r="AA10" s="63">
        <v>198.42388497026445</v>
      </c>
      <c r="AB10" s="64">
        <v>1.6689278586631873</v>
      </c>
      <c r="AC10" s="29"/>
      <c r="AD10" s="17"/>
      <c r="AE10" s="17"/>
      <c r="AF10" s="28"/>
      <c r="AG10" s="27"/>
      <c r="AH10" s="27"/>
      <c r="AI10" s="28"/>
      <c r="AJ10" s="28"/>
      <c r="AK10" s="16"/>
      <c r="AL10" s="29"/>
      <c r="AM10" s="29"/>
      <c r="AN10" s="28"/>
      <c r="AO10" s="28"/>
      <c r="AP10" s="16"/>
      <c r="AQ10" s="27"/>
      <c r="AR10" s="27"/>
      <c r="AS10" s="28"/>
      <c r="AT10" s="16"/>
      <c r="AU10" s="16"/>
      <c r="AV10" s="27"/>
      <c r="AW10" s="27"/>
      <c r="AX10" s="16"/>
      <c r="AY10" s="16"/>
      <c r="AZ10" s="16"/>
      <c r="BA10" s="27"/>
      <c r="BB10" s="27"/>
      <c r="BC10" s="16"/>
      <c r="BD10" s="16"/>
      <c r="BE10" s="26"/>
      <c r="BF10" s="27"/>
      <c r="BG10" s="27"/>
      <c r="BH10" s="26"/>
      <c r="BI10" s="26"/>
      <c r="BJ10" s="26"/>
      <c r="BK10" s="27"/>
      <c r="BL10" s="27"/>
      <c r="BM10" s="16"/>
      <c r="BN10" s="16"/>
      <c r="BO10" s="16"/>
      <c r="BP10" s="27"/>
      <c r="BQ10" s="27"/>
    </row>
    <row r="11" spans="1:69" x14ac:dyDescent="0.25">
      <c r="A11" s="43" t="s">
        <v>14</v>
      </c>
      <c r="B11" s="93" t="s">
        <v>102</v>
      </c>
      <c r="C11" s="60">
        <v>425.81333372648714</v>
      </c>
      <c r="D11" s="55">
        <v>13.729190971096831</v>
      </c>
      <c r="E11" s="61">
        <v>91.240710104021673</v>
      </c>
      <c r="F11" s="62">
        <v>3.1293372196132743</v>
      </c>
      <c r="G11" s="55">
        <v>270.10029453562055</v>
      </c>
      <c r="H11" s="55">
        <v>33.257257265417003</v>
      </c>
      <c r="I11" s="61">
        <v>64.842555851517645</v>
      </c>
      <c r="J11" s="62">
        <v>35.255137450534896</v>
      </c>
      <c r="K11" s="55">
        <v>5.3454863485038997</v>
      </c>
      <c r="L11" s="55">
        <v>2.1652454615232704</v>
      </c>
      <c r="M11" s="61">
        <v>72.571637728172448</v>
      </c>
      <c r="N11" s="62">
        <v>2.8708576342258731</v>
      </c>
      <c r="O11" s="55">
        <v>13.353942499109872</v>
      </c>
      <c r="P11" s="55">
        <v>0.48873441701666537</v>
      </c>
      <c r="Q11" s="61">
        <v>0</v>
      </c>
      <c r="R11" s="62">
        <v>0</v>
      </c>
      <c r="S11" s="55">
        <v>18.82584130453272</v>
      </c>
      <c r="T11" s="55">
        <v>6.7976181178804058</v>
      </c>
      <c r="U11" s="61">
        <v>17.36706042935857</v>
      </c>
      <c r="V11" s="62">
        <v>3.3003073985846014</v>
      </c>
      <c r="W11" s="55">
        <v>2.8944961076989113</v>
      </c>
      <c r="X11" s="55">
        <v>0.84348102506686784</v>
      </c>
      <c r="Y11" s="61">
        <v>5.0324061357103442</v>
      </c>
      <c r="Z11" s="62">
        <v>1.4940190004625389</v>
      </c>
      <c r="AA11" s="55">
        <v>81.107033750754908</v>
      </c>
      <c r="AB11" s="66">
        <v>1.5921081578142542</v>
      </c>
    </row>
    <row r="12" spans="1:69" x14ac:dyDescent="0.25">
      <c r="A12" s="43" t="s">
        <v>15</v>
      </c>
      <c r="B12" s="93" t="s">
        <v>103</v>
      </c>
      <c r="C12" s="60">
        <v>4534.6332219080696</v>
      </c>
      <c r="D12" s="55">
        <v>582.48937565673737</v>
      </c>
      <c r="E12" s="61">
        <v>644.25116632485049</v>
      </c>
      <c r="F12" s="62">
        <v>45.582829818508849</v>
      </c>
      <c r="G12" s="55">
        <v>6479.4061727952439</v>
      </c>
      <c r="H12" s="55">
        <v>611.8908824506193</v>
      </c>
      <c r="I12" s="61">
        <v>119.32339507033414</v>
      </c>
      <c r="J12" s="62">
        <v>46.569070192193315</v>
      </c>
      <c r="K12" s="55">
        <v>13.304853846349685</v>
      </c>
      <c r="L12" s="55">
        <v>1.4758826272259382</v>
      </c>
      <c r="M12" s="61">
        <v>803.58852136873929</v>
      </c>
      <c r="N12" s="62">
        <v>29.391874072585971</v>
      </c>
      <c r="O12" s="55">
        <v>17.657408697380841</v>
      </c>
      <c r="P12" s="55">
        <v>0.63884112452788167</v>
      </c>
      <c r="Q12" s="61">
        <v>1.6354077103806295E-2</v>
      </c>
      <c r="R12" s="62">
        <v>2.8326092454691382E-2</v>
      </c>
      <c r="S12" s="55">
        <v>1467.8945948295084</v>
      </c>
      <c r="T12" s="55">
        <v>17.163955102798994</v>
      </c>
      <c r="U12" s="61">
        <v>77.648416879515494</v>
      </c>
      <c r="V12" s="62">
        <v>9.047976863273302</v>
      </c>
      <c r="W12" s="55">
        <v>24.176780821735434</v>
      </c>
      <c r="X12" s="55">
        <v>14.157170806522695</v>
      </c>
      <c r="Y12" s="61">
        <v>66.311017681268083</v>
      </c>
      <c r="Z12" s="62">
        <v>35.94885145244173</v>
      </c>
      <c r="AA12" s="55">
        <v>28.80204930260906</v>
      </c>
      <c r="AB12" s="66">
        <v>4.3791470672106065</v>
      </c>
    </row>
    <row r="14" spans="1:69" x14ac:dyDescent="0.25">
      <c r="G14" s="44"/>
    </row>
    <row r="15" spans="1:69" x14ac:dyDescent="0.25">
      <c r="G15" s="44"/>
    </row>
    <row r="16" spans="1:69" x14ac:dyDescent="0.25">
      <c r="G16" s="44"/>
    </row>
    <row r="17" spans="7:7" x14ac:dyDescent="0.25">
      <c r="G17" s="44"/>
    </row>
    <row r="18" spans="7:7" x14ac:dyDescent="0.25">
      <c r="G18" s="44"/>
    </row>
    <row r="19" spans="7:7" x14ac:dyDescent="0.25">
      <c r="G19" s="44"/>
    </row>
    <row r="20" spans="7:7" x14ac:dyDescent="0.25">
      <c r="G20" s="44"/>
    </row>
    <row r="21" spans="7:7" x14ac:dyDescent="0.25">
      <c r="G21" s="44"/>
    </row>
  </sheetData>
  <mergeCells count="13">
    <mergeCell ref="Y3:Z3"/>
    <mergeCell ref="AA3:AB3"/>
    <mergeCell ref="C3:D3"/>
    <mergeCell ref="E3:F3"/>
    <mergeCell ref="G3:H3"/>
    <mergeCell ref="I3:J3"/>
    <mergeCell ref="M3:N3"/>
    <mergeCell ref="K3:L3"/>
    <mergeCell ref="U3:V3"/>
    <mergeCell ref="O3:P3"/>
    <mergeCell ref="Q3:R3"/>
    <mergeCell ref="S3:T3"/>
    <mergeCell ref="W3:X3"/>
  </mergeCells>
  <pageMargins left="0.7" right="0.7" top="0.75" bottom="0.75" header="0.3" footer="0.3"/>
  <pageSetup paperSize="9" scale="92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A25" sqref="A25"/>
    </sheetView>
  </sheetViews>
  <sheetFormatPr defaultRowHeight="15" x14ac:dyDescent="0.25"/>
  <cols>
    <col min="1" max="1" width="11.42578125" customWidth="1"/>
    <col min="2" max="2" width="15.7109375" customWidth="1"/>
  </cols>
  <sheetData>
    <row r="1" spans="1:7" x14ac:dyDescent="0.25">
      <c r="A1" t="s">
        <v>71</v>
      </c>
    </row>
    <row r="2" spans="1:7" x14ac:dyDescent="0.25">
      <c r="A2" t="s">
        <v>61</v>
      </c>
    </row>
    <row r="4" spans="1:7" ht="15.75" thickBot="1" x14ac:dyDescent="0.3">
      <c r="A4" s="15" t="s">
        <v>0</v>
      </c>
      <c r="B4" s="106" t="s">
        <v>1</v>
      </c>
      <c r="C4" s="58" t="s">
        <v>57</v>
      </c>
      <c r="D4" s="58" t="s">
        <v>17</v>
      </c>
      <c r="E4" s="58" t="s">
        <v>60</v>
      </c>
      <c r="F4" s="58" t="s">
        <v>17</v>
      </c>
      <c r="G4" s="58" t="s">
        <v>58</v>
      </c>
    </row>
    <row r="5" spans="1:7" ht="15.75" thickTop="1" x14ac:dyDescent="0.25">
      <c r="A5" s="42" t="s">
        <v>8</v>
      </c>
      <c r="B5" s="42" t="s">
        <v>96</v>
      </c>
      <c r="C5" s="44">
        <v>44.366666666666667</v>
      </c>
      <c r="D5" s="44">
        <v>0.6027713773341723</v>
      </c>
      <c r="E5" s="12">
        <v>0.12466666666666666</v>
      </c>
      <c r="F5" s="12">
        <v>1.1015141094572207E-2</v>
      </c>
      <c r="G5" s="56">
        <v>355.88235294117646</v>
      </c>
    </row>
    <row r="6" spans="1:7" x14ac:dyDescent="0.25">
      <c r="A6" s="42" t="s">
        <v>9</v>
      </c>
      <c r="B6" s="42" t="s">
        <v>97</v>
      </c>
      <c r="C6" s="44">
        <v>27.766666666666666</v>
      </c>
      <c r="D6" s="44">
        <v>0.15275252316519336</v>
      </c>
      <c r="E6" s="12">
        <v>0.11699999999999999</v>
      </c>
      <c r="F6" s="12">
        <v>4.3588989435406691E-3</v>
      </c>
      <c r="G6" s="56">
        <v>237.32193732193733</v>
      </c>
    </row>
    <row r="7" spans="1:7" x14ac:dyDescent="0.25">
      <c r="A7" s="42" t="s">
        <v>10</v>
      </c>
      <c r="B7" s="42" t="s">
        <v>98</v>
      </c>
      <c r="C7" s="44">
        <v>47.233333333333327</v>
      </c>
      <c r="D7" s="44">
        <v>0.47258156262525952</v>
      </c>
      <c r="E7" s="12">
        <v>6.486666666666667E-2</v>
      </c>
      <c r="F7" s="12">
        <v>3.6115555282084941E-3</v>
      </c>
      <c r="G7" s="56">
        <v>728.16032887975325</v>
      </c>
    </row>
    <row r="8" spans="1:7" x14ac:dyDescent="0.25">
      <c r="A8" s="42" t="s">
        <v>11</v>
      </c>
      <c r="B8" s="42" t="s">
        <v>99</v>
      </c>
      <c r="C8" s="44">
        <v>45.033333333333339</v>
      </c>
      <c r="D8" s="44">
        <v>0.30550504633038672</v>
      </c>
      <c r="E8" s="12">
        <v>5.7266666666666667E-2</v>
      </c>
      <c r="F8" s="12">
        <v>4.040202140157511E-2</v>
      </c>
      <c r="G8" s="56">
        <v>786.37951105937145</v>
      </c>
    </row>
    <row r="9" spans="1:7" x14ac:dyDescent="0.25">
      <c r="A9" s="42" t="s">
        <v>12</v>
      </c>
      <c r="B9" s="42" t="s">
        <v>100</v>
      </c>
      <c r="C9" s="44">
        <v>44.79999999999999</v>
      </c>
      <c r="D9" s="44">
        <v>9.9999999999997868E-2</v>
      </c>
      <c r="E9" s="12">
        <v>7.0233333333333328E-2</v>
      </c>
      <c r="F9" s="12">
        <v>1.3061903893894347E-2</v>
      </c>
      <c r="G9" s="56">
        <v>637.87375415282384</v>
      </c>
    </row>
    <row r="10" spans="1:7" x14ac:dyDescent="0.25">
      <c r="A10" s="42" t="s">
        <v>13</v>
      </c>
      <c r="B10" s="42" t="s">
        <v>101</v>
      </c>
      <c r="C10" s="44">
        <v>43.866666666666667</v>
      </c>
      <c r="D10" s="44">
        <v>0.32145502536643233</v>
      </c>
      <c r="E10" s="12">
        <v>0.10466666666666667</v>
      </c>
      <c r="F10" s="12">
        <v>5.5075705472861025E-3</v>
      </c>
      <c r="G10" s="56">
        <v>419.10828025477707</v>
      </c>
    </row>
    <row r="11" spans="1:7" x14ac:dyDescent="0.25">
      <c r="A11" s="42" t="s">
        <v>14</v>
      </c>
      <c r="B11" s="42" t="s">
        <v>102</v>
      </c>
      <c r="C11" s="44">
        <v>44.099999999999994</v>
      </c>
      <c r="D11" s="44">
        <v>0.43588989435406539</v>
      </c>
      <c r="E11" s="12">
        <v>9.8933333333333331E-2</v>
      </c>
      <c r="F11" s="12">
        <v>1.5073265516580461E-2</v>
      </c>
      <c r="G11" s="56">
        <v>445.75471698113205</v>
      </c>
    </row>
    <row r="12" spans="1:7" x14ac:dyDescent="0.25">
      <c r="A12" s="42" t="s">
        <v>15</v>
      </c>
      <c r="B12" s="42" t="s">
        <v>103</v>
      </c>
      <c r="C12" s="44">
        <v>42.06666666666667</v>
      </c>
      <c r="D12" s="44">
        <v>0.2516611478423586</v>
      </c>
      <c r="E12" s="12">
        <v>0.65133333333333343</v>
      </c>
      <c r="F12" s="12">
        <v>3.6460023770334214E-2</v>
      </c>
      <c r="G12" s="56">
        <v>64.585465711361309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Savien kemiallinen koostumus</vt:lpstr>
      <vt:lpstr>Savien hiili- ja typpipitoisuus</vt:lpstr>
      <vt:lpstr>Savet vaihtuvat kationit ja KVK</vt:lpstr>
      <vt:lpstr>Savien ominaispinta-ala</vt:lpstr>
      <vt:lpstr>Savien pH ja EC</vt:lpstr>
      <vt:lpstr>Epäorgaaninen fosfori savet</vt:lpstr>
      <vt:lpstr>Purujen kemiallinen koostumus</vt:lpstr>
      <vt:lpstr>Purut hiili- ja typpipitoisuus</vt:lpstr>
      <vt:lpstr>'Epäorgaaninen fosfori savet'!Print_Area</vt:lpstr>
      <vt:lpstr>'Savien kemiallinen koostumus'!Print_Area</vt:lpstr>
      <vt:lpstr>'Savien ominaispinta-ala'!Print_Area</vt:lpstr>
    </vt:vector>
  </TitlesOfParts>
  <Company>University of Helsinki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Venäläinen, Salla H</dc:creator>
  <cp:lastModifiedBy>Venäläinen, Salla H</cp:lastModifiedBy>
  <cp:lastPrinted>2021-09-27T07:44:00Z</cp:lastPrinted>
  <dcterms:created xsi:type="dcterms:W3CDTF">2021-06-04T06:47:59Z</dcterms:created>
  <dcterms:modified xsi:type="dcterms:W3CDTF">2022-05-23T10:00:26Z</dcterms:modified>
</cp:coreProperties>
</file>